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TÜM UÇAK" sheetId="1" r:id="rId1"/>
    <sheet name="YOLCU" sheetId="2" r:id="rId2"/>
    <sheet name="TİCARİ UÇAK" sheetId="3" r:id="rId3"/>
    <sheet name="YÜK " sheetId="4" r:id="rId4"/>
  </sheets>
  <definedNames>
    <definedName name="_xlfn.IFERROR" hidden="1">#NAME?</definedName>
    <definedName name="_xlnm.Print_Area" localSheetId="0">'TÜM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<sst xmlns="http://schemas.openxmlformats.org/spreadsheetml/2006/main" count="303" uniqueCount="78">
  <si>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</si>
  <si>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</si>
  <si>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</si>
  <si>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</si>
  <si>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</si>
  <si>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</si>
  <si>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</si>
  <si>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</si>
  <si>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</si>
  <si>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</si>
  <si>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</si>
  <si>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</si>
  <si>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</si>
  <si>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</si>
  <si>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</si>
  <si>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</si>
  <si>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</si>
  <si>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</si>
  <si>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</si>
  <si>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</si>
  <si>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</si>
  <si>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</si>
  <si>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</si>
  <si>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</si>
  <si>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</si>
  <si>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</si>
  <si>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</si>
  <si>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</si>
  <si>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</si>
  <si>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</si>
  <si>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</si>
  <si>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</si>
  <si>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</si>
  <si>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</si>
  <si>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</si>
  <si>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</si>
  <si>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</si>
  <si>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</si>
  <si>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</si>
  <si>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</si>
  <si>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</si>
  <si>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</si>
  <si>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</si>
  <si>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</si>
  <si>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</si>
  <si>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</si>
  <si>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</si>
  <si>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</si>
  <si>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</si>
  <si>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</si>
  <si>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</si>
  <si>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</si>
  <si>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</si>
  <si>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</si>
  <si>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</si>
  <si>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</si>
  <si>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</si>
  <si>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</si>
  <si>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</si>
  <si>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</si>
  <si>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</si>
  <si>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</si>
  <si>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</si>
  <si>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</si>
  <si>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</si>
  <si>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</si>
  <si>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</si>
  <si>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</si>
  <si>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</si>
  <si>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</si>
  <si>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</si>
  <si>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</si>
  <si>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</si>
  <si>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</si>
  <si>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</si>
  <si>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</si>
  <si>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YILI KASIM SONU
</t>
  </si>
  <si>
    <t>2020 YILI KASIM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</si>
</sst>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tabSelected="1" zoomScale="80" zoomScaleNormal="80" zoomScalePageLayoutView="0" workbookViewId="0" topLeftCell="A1">
      <selection activeCell="D62" sqref="D62"/>
    </sheetView>
  </sheetViews>
  <sheetFormatPr defaultColWidth="9.140625" defaultRowHeight="15"/>
  <cols>
    <col min="1" max="1" width="36.7109375" style="0" bestFit="1" customWidth="1"/>
    <col min="2" max="10" width="14.28125" style="0" customWidth="1"/>
  </cols>
  <sheetData>
    <row r="1" spans="1:10" ht="22.5" customHeight="1">
      <c r="A1" s="49" t="s">
        <v>0</v>
      </c>
      <c r="B1" s="50"/>
      <c r="C1" s="50"/>
      <c r="D1" s="50"/>
      <c r="E1" s="50"/>
      <c r="F1" s="50"/>
      <c r="G1" s="50"/>
      <c r="H1" s="50"/>
      <c r="I1" s="50"/>
      <c r="J1" s="51"/>
    </row>
    <row r="2" spans="1:10" ht="27" customHeight="1">
      <c r="A2" s="52" t="s">
        <v>1</v>
      </c>
      <c r="B2" s="54" t="s">
        <v>76</v>
      </c>
      <c r="C2" s="54"/>
      <c r="D2" s="54"/>
      <c r="E2" s="54" t="s">
        <v>77</v>
      </c>
      <c r="F2" s="54"/>
      <c r="G2" s="54"/>
      <c r="H2" s="55" t="s">
        <v>74</v>
      </c>
      <c r="I2" s="55"/>
      <c r="J2" s="56"/>
    </row>
    <row r="3" spans="1:10" ht="15">
      <c r="A3" s="53"/>
      <c r="B3" s="1" t="s">
        <v>2</v>
      </c>
      <c r="C3" s="1" t="s">
        <v>3</v>
      </c>
      <c r="D3" s="1" t="s">
        <v>4</v>
      </c>
      <c r="E3" s="1" t="s">
        <v>2</v>
      </c>
      <c r="F3" s="1" t="s">
        <v>3</v>
      </c>
      <c r="G3" s="1" t="s">
        <v>4</v>
      </c>
      <c r="H3" s="1" t="s">
        <v>2</v>
      </c>
      <c r="I3" s="1" t="s">
        <v>3</v>
      </c>
      <c r="J3" s="2" t="s">
        <v>4</v>
      </c>
    </row>
    <row r="4" spans="1:11" ht="15">
      <c r="A4" s="10" t="s">
        <v>5</v>
      </c>
      <c r="B4" s="3">
        <v>37923</v>
      </c>
      <c r="C4" s="3">
        <v>97751</v>
      </c>
      <c r="D4" s="3">
        <v>135674</v>
      </c>
      <c r="E4" s="3">
        <v>9499</v>
      </c>
      <c r="F4" s="3">
        <v>24719</v>
      </c>
      <c r="G4" s="3">
        <v>34218</v>
      </c>
      <c r="H4" s="4">
        <f>+_xlfn.IFERROR(((E4-B4)/B4)*100,0)</f>
        <v>-74.95187617013423</v>
      </c>
      <c r="I4" s="4">
        <f>+_xlfn.IFERROR(((F4-C4)/C4)*100,0)</f>
        <v>-74.71227915826948</v>
      </c>
      <c r="J4" s="5">
        <f>+_xlfn.IFERROR(((G4-D4)/D4)*100,0)</f>
        <v>-74.77925026165661</v>
      </c>
      <c r="K4" s="36"/>
    </row>
    <row r="5" spans="1:11" ht="15">
      <c r="A5" s="6" t="s">
        <v>69</v>
      </c>
      <c r="B5" s="7">
        <v>74265</v>
      </c>
      <c r="C5" s="7">
        <v>221111</v>
      </c>
      <c r="D5" s="7">
        <v>295376</v>
      </c>
      <c r="E5" s="7">
        <v>56043</v>
      </c>
      <c r="F5" s="7">
        <v>114656</v>
      </c>
      <c r="G5" s="7">
        <v>170699</v>
      </c>
      <c r="H5" s="8">
        <f>+_xlfn.IFERROR(((E5-B5)/B5)*100,0)</f>
        <v>-24.5364572813573</v>
      </c>
      <c r="I5" s="8">
        <f>+_xlfn.IFERROR(((F5-C5)/C5)*100,0)</f>
        <v>-48.14550158065406</v>
      </c>
      <c r="J5" s="9">
        <f>+_xlfn.IFERROR(((G5-D5)/D5)*100,0)</f>
        <v>-42.2095904880559</v>
      </c>
      <c r="K5" s="36"/>
    </row>
    <row r="6" spans="1:10" ht="15">
      <c r="A6" s="10" t="s">
        <v>53</v>
      </c>
      <c r="B6" s="3">
        <v>124637</v>
      </c>
      <c r="C6" s="3">
        <v>92144</v>
      </c>
      <c r="D6" s="3">
        <v>216781</v>
      </c>
      <c r="E6" s="3">
        <v>78073</v>
      </c>
      <c r="F6" s="3">
        <v>38652</v>
      </c>
      <c r="G6" s="3">
        <v>116725</v>
      </c>
      <c r="H6" s="4">
        <f aca="true" t="shared" si="0" ref="H6:H59">+_xlfn.IFERROR(((E6-B6)/B6)*100,0)</f>
        <v>-37.35969254715694</v>
      </c>
      <c r="I6" s="4">
        <f aca="true" t="shared" si="1" ref="I6:I61">+_xlfn.IFERROR(((F6-C6)/C6)*100,0)</f>
        <v>-58.0526133009203</v>
      </c>
      <c r="J6" s="5">
        <f aca="true" t="shared" si="2" ref="J6:J61">+_xlfn.IFERROR(((G6-D6)/D6)*100,0)</f>
        <v>-46.1553364916667</v>
      </c>
    </row>
    <row r="7" spans="1:10" ht="15">
      <c r="A7" s="6" t="s">
        <v>6</v>
      </c>
      <c r="B7" s="7">
        <v>73242</v>
      </c>
      <c r="C7" s="7">
        <v>18894</v>
      </c>
      <c r="D7" s="7">
        <v>92136</v>
      </c>
      <c r="E7" s="7">
        <v>38395</v>
      </c>
      <c r="F7" s="7">
        <v>8361</v>
      </c>
      <c r="G7" s="7">
        <v>46756</v>
      </c>
      <c r="H7" s="8">
        <f t="shared" si="0"/>
        <v>-47.57789246607138</v>
      </c>
      <c r="I7" s="8">
        <f t="shared" si="1"/>
        <v>-55.74785646236901</v>
      </c>
      <c r="J7" s="9">
        <f t="shared" si="2"/>
        <v>-49.25327776330642</v>
      </c>
    </row>
    <row r="8" spans="1:10" ht="15">
      <c r="A8" s="10" t="s">
        <v>7</v>
      </c>
      <c r="B8" s="3">
        <v>54948</v>
      </c>
      <c r="C8" s="3">
        <v>22712</v>
      </c>
      <c r="D8" s="3">
        <v>77660</v>
      </c>
      <c r="E8" s="3">
        <v>33795</v>
      </c>
      <c r="F8" s="3">
        <v>9289</v>
      </c>
      <c r="G8" s="3">
        <v>43084</v>
      </c>
      <c r="H8" s="4">
        <f t="shared" si="0"/>
        <v>-38.496396593142606</v>
      </c>
      <c r="I8" s="4">
        <f t="shared" si="1"/>
        <v>-59.10091581542797</v>
      </c>
      <c r="J8" s="5">
        <f t="shared" si="2"/>
        <v>-44.52227659026526</v>
      </c>
    </row>
    <row r="9" spans="1:10" ht="15">
      <c r="A9" s="6" t="s">
        <v>8</v>
      </c>
      <c r="B9" s="7">
        <v>47362</v>
      </c>
      <c r="C9" s="7">
        <v>157870</v>
      </c>
      <c r="D9" s="7">
        <v>205232</v>
      </c>
      <c r="E9" s="7">
        <v>26940</v>
      </c>
      <c r="F9" s="7">
        <v>40201</v>
      </c>
      <c r="G9" s="7">
        <v>67141</v>
      </c>
      <c r="H9" s="8">
        <f t="shared" si="0"/>
        <v>-43.118956125163635</v>
      </c>
      <c r="I9" s="8">
        <f t="shared" si="1"/>
        <v>-74.53537720909608</v>
      </c>
      <c r="J9" s="9">
        <f t="shared" si="2"/>
        <v>-67.2853161300382</v>
      </c>
    </row>
    <row r="10" spans="1:10" ht="15">
      <c r="A10" s="10" t="s">
        <v>54</v>
      </c>
      <c r="B10" s="3">
        <v>3887</v>
      </c>
      <c r="C10" s="3">
        <v>3756</v>
      </c>
      <c r="D10" s="3">
        <v>7643</v>
      </c>
      <c r="E10" s="3">
        <v>1963</v>
      </c>
      <c r="F10" s="3">
        <v>474</v>
      </c>
      <c r="G10" s="3">
        <v>2437</v>
      </c>
      <c r="H10" s="4">
        <f t="shared" si="0"/>
        <v>-49.49832775919732</v>
      </c>
      <c r="I10" s="4">
        <f t="shared" si="1"/>
        <v>-87.38019169329073</v>
      </c>
      <c r="J10" s="5">
        <f t="shared" si="2"/>
        <v>-68.11461468009944</v>
      </c>
    </row>
    <row r="11" spans="1:10" ht="15">
      <c r="A11" s="6" t="s">
        <v>9</v>
      </c>
      <c r="B11" s="7">
        <v>21207</v>
      </c>
      <c r="C11" s="7">
        <v>20208</v>
      </c>
      <c r="D11" s="7">
        <v>41415</v>
      </c>
      <c r="E11" s="7">
        <v>15214</v>
      </c>
      <c r="F11" s="7">
        <v>7288</v>
      </c>
      <c r="G11" s="7">
        <v>22502</v>
      </c>
      <c r="H11" s="8">
        <f t="shared" si="0"/>
        <v>-28.259536945348234</v>
      </c>
      <c r="I11" s="8">
        <f>+_xlfn.IFERROR(((F11-C11)/C11)*100,0)</f>
        <v>-63.93507521773555</v>
      </c>
      <c r="J11" s="9">
        <f t="shared" si="2"/>
        <v>-45.66702885427985</v>
      </c>
    </row>
    <row r="12" spans="1:10" ht="15">
      <c r="A12" s="10" t="s">
        <v>10</v>
      </c>
      <c r="B12" s="3">
        <v>20135</v>
      </c>
      <c r="C12" s="3">
        <v>13832</v>
      </c>
      <c r="D12" s="3">
        <v>33967</v>
      </c>
      <c r="E12" s="3">
        <v>11400</v>
      </c>
      <c r="F12" s="3">
        <v>6255</v>
      </c>
      <c r="G12" s="3">
        <v>17655</v>
      </c>
      <c r="H12" s="4">
        <f t="shared" si="0"/>
        <v>-43.382170350136576</v>
      </c>
      <c r="I12" s="4">
        <f t="shared" si="1"/>
        <v>-54.778773857721234</v>
      </c>
      <c r="J12" s="5">
        <f t="shared" si="2"/>
        <v>-48.02308122589572</v>
      </c>
    </row>
    <row r="13" spans="1:10" ht="15">
      <c r="A13" s="6" t="s">
        <v>11</v>
      </c>
      <c r="B13" s="7">
        <v>31521</v>
      </c>
      <c r="C13" s="7">
        <v>6060</v>
      </c>
      <c r="D13" s="7">
        <v>37581</v>
      </c>
      <c r="E13" s="7">
        <v>23497</v>
      </c>
      <c r="F13" s="7">
        <v>2185</v>
      </c>
      <c r="G13" s="7">
        <v>25682</v>
      </c>
      <c r="H13" s="8">
        <f t="shared" si="0"/>
        <v>-25.45604517623172</v>
      </c>
      <c r="I13" s="8">
        <f t="shared" si="1"/>
        <v>-63.94389438943895</v>
      </c>
      <c r="J13" s="9">
        <f t="shared" si="2"/>
        <v>-31.662276150182272</v>
      </c>
    </row>
    <row r="14" spans="1:10" ht="15">
      <c r="A14" s="10" t="s">
        <v>12</v>
      </c>
      <c r="B14" s="3">
        <v>19920</v>
      </c>
      <c r="C14" s="3">
        <v>4242</v>
      </c>
      <c r="D14" s="3">
        <v>24162</v>
      </c>
      <c r="E14" s="3">
        <v>12108</v>
      </c>
      <c r="F14" s="3">
        <v>1222</v>
      </c>
      <c r="G14" s="3">
        <v>13330</v>
      </c>
      <c r="H14" s="4">
        <f t="shared" si="0"/>
        <v>-39.21686746987952</v>
      </c>
      <c r="I14" s="4">
        <f t="shared" si="1"/>
        <v>-71.19283356907118</v>
      </c>
      <c r="J14" s="5">
        <f t="shared" si="2"/>
        <v>-44.83072593328367</v>
      </c>
    </row>
    <row r="15" spans="1:10" ht="15">
      <c r="A15" s="6" t="s">
        <v>13</v>
      </c>
      <c r="B15" s="7">
        <v>6371</v>
      </c>
      <c r="C15" s="7">
        <v>155</v>
      </c>
      <c r="D15" s="7">
        <v>6526</v>
      </c>
      <c r="E15" s="7">
        <v>4497</v>
      </c>
      <c r="F15" s="7">
        <v>133</v>
      </c>
      <c r="G15" s="7">
        <v>4630</v>
      </c>
      <c r="H15" s="8">
        <f t="shared" si="0"/>
        <v>-29.414534609951343</v>
      </c>
      <c r="I15" s="8">
        <f t="shared" si="1"/>
        <v>-14.193548387096774</v>
      </c>
      <c r="J15" s="9">
        <f t="shared" si="2"/>
        <v>-29.05301869445296</v>
      </c>
    </row>
    <row r="16" spans="1:10" ht="15">
      <c r="A16" s="10" t="s">
        <v>14</v>
      </c>
      <c r="B16" s="3">
        <v>15463</v>
      </c>
      <c r="C16" s="3">
        <v>2511</v>
      </c>
      <c r="D16" s="3">
        <v>17974</v>
      </c>
      <c r="E16" s="3">
        <v>12491</v>
      </c>
      <c r="F16" s="3">
        <v>1041</v>
      </c>
      <c r="G16" s="3">
        <v>13532</v>
      </c>
      <c r="H16" s="4">
        <f t="shared" si="0"/>
        <v>-19.220073724374313</v>
      </c>
      <c r="I16" s="4">
        <f t="shared" si="1"/>
        <v>-58.54241338112306</v>
      </c>
      <c r="J16" s="5">
        <f t="shared" si="2"/>
        <v>-24.713475019472572</v>
      </c>
    </row>
    <row r="17" spans="1:10" ht="15">
      <c r="A17" s="6" t="s">
        <v>15</v>
      </c>
      <c r="B17" s="7">
        <v>1720</v>
      </c>
      <c r="C17" s="7">
        <v>18</v>
      </c>
      <c r="D17" s="7">
        <v>1738</v>
      </c>
      <c r="E17" s="7">
        <v>1137</v>
      </c>
      <c r="F17" s="7">
        <v>10</v>
      </c>
      <c r="G17" s="7">
        <v>1147</v>
      </c>
      <c r="H17" s="8">
        <f t="shared" si="0"/>
        <v>-33.895348837209305</v>
      </c>
      <c r="I17" s="8">
        <f t="shared" si="1"/>
        <v>-44.44444444444444</v>
      </c>
      <c r="J17" s="9">
        <f t="shared" si="2"/>
        <v>-34.004602991944765</v>
      </c>
    </row>
    <row r="18" spans="1:10" ht="15">
      <c r="A18" s="10" t="s">
        <v>16</v>
      </c>
      <c r="B18" s="3">
        <v>2147</v>
      </c>
      <c r="C18" s="3">
        <v>5</v>
      </c>
      <c r="D18" s="3">
        <v>2152</v>
      </c>
      <c r="E18" s="3">
        <v>1584</v>
      </c>
      <c r="F18" s="3">
        <v>2</v>
      </c>
      <c r="G18" s="3">
        <v>1586</v>
      </c>
      <c r="H18" s="4">
        <f t="shared" si="0"/>
        <v>-26.22263623660922</v>
      </c>
      <c r="I18" s="4">
        <f t="shared" si="1"/>
        <v>-60</v>
      </c>
      <c r="J18" s="5">
        <f t="shared" si="2"/>
        <v>-26.301115241635685</v>
      </c>
    </row>
    <row r="19" spans="1:10" ht="15">
      <c r="A19" s="6" t="s">
        <v>17</v>
      </c>
      <c r="B19" s="7">
        <v>1121</v>
      </c>
      <c r="C19" s="7">
        <v>54</v>
      </c>
      <c r="D19" s="7">
        <v>1175</v>
      </c>
      <c r="E19" s="7">
        <v>747</v>
      </c>
      <c r="F19" s="7">
        <v>35</v>
      </c>
      <c r="G19" s="7">
        <v>782</v>
      </c>
      <c r="H19" s="8">
        <f t="shared" si="0"/>
        <v>-33.36306868867083</v>
      </c>
      <c r="I19" s="8">
        <f t="shared" si="1"/>
        <v>-35.18518518518518</v>
      </c>
      <c r="J19" s="9">
        <f t="shared" si="2"/>
        <v>-33.4468085106383</v>
      </c>
    </row>
    <row r="20" spans="1:10" ht="15">
      <c r="A20" s="10" t="s">
        <v>55</v>
      </c>
      <c r="B20" s="3">
        <v>18506</v>
      </c>
      <c r="C20" s="3">
        <v>0</v>
      </c>
      <c r="D20" s="3">
        <v>18506</v>
      </c>
      <c r="E20" s="3">
        <v>19900</v>
      </c>
      <c r="F20" s="3">
        <v>0</v>
      </c>
      <c r="G20" s="3">
        <v>19900</v>
      </c>
      <c r="H20" s="4">
        <f t="shared" si="0"/>
        <v>7.532692099859505</v>
      </c>
      <c r="I20" s="4">
        <f t="shared" si="1"/>
        <v>0</v>
      </c>
      <c r="J20" s="5">
        <f t="shared" si="2"/>
        <v>7.532692099859505</v>
      </c>
    </row>
    <row r="21" spans="1:10" ht="15">
      <c r="A21" s="6" t="s">
        <v>18</v>
      </c>
      <c r="B21" s="7">
        <v>20595</v>
      </c>
      <c r="C21" s="7">
        <v>70</v>
      </c>
      <c r="D21" s="7">
        <v>20665</v>
      </c>
      <c r="E21" s="7">
        <v>14731</v>
      </c>
      <c r="F21" s="7">
        <v>66</v>
      </c>
      <c r="G21" s="7">
        <v>14797</v>
      </c>
      <c r="H21" s="8">
        <f t="shared" si="0"/>
        <v>-28.47293032289391</v>
      </c>
      <c r="I21" s="8">
        <f t="shared" si="1"/>
        <v>-5.714285714285714</v>
      </c>
      <c r="J21" s="9">
        <f t="shared" si="2"/>
        <v>-28.395838374062425</v>
      </c>
    </row>
    <row r="22" spans="1:10" ht="15">
      <c r="A22" s="10" t="s">
        <v>19</v>
      </c>
      <c r="B22" s="3">
        <v>94</v>
      </c>
      <c r="C22" s="3">
        <v>0</v>
      </c>
      <c r="D22" s="3">
        <v>94</v>
      </c>
      <c r="E22" s="3">
        <v>75</v>
      </c>
      <c r="F22" s="3">
        <v>0</v>
      </c>
      <c r="G22" s="3">
        <v>75</v>
      </c>
      <c r="H22" s="4">
        <f t="shared" si="0"/>
        <v>-20.212765957446805</v>
      </c>
      <c r="I22" s="4">
        <f t="shared" si="1"/>
        <v>0</v>
      </c>
      <c r="J22" s="5">
        <f t="shared" si="2"/>
        <v>-20.212765957446805</v>
      </c>
    </row>
    <row r="23" spans="1:10" ht="15">
      <c r="A23" s="6" t="s">
        <v>20</v>
      </c>
      <c r="B23" s="7">
        <v>3129</v>
      </c>
      <c r="C23" s="7">
        <v>13</v>
      </c>
      <c r="D23" s="7">
        <v>3142</v>
      </c>
      <c r="E23" s="7">
        <v>2466</v>
      </c>
      <c r="F23" s="7">
        <v>8</v>
      </c>
      <c r="G23" s="7">
        <v>2474</v>
      </c>
      <c r="H23" s="8">
        <f t="shared" si="0"/>
        <v>-21.188878235858102</v>
      </c>
      <c r="I23" s="8">
        <f t="shared" si="1"/>
        <v>-38.46153846153847</v>
      </c>
      <c r="J23" s="9">
        <f t="shared" si="2"/>
        <v>-21.26034373010821</v>
      </c>
    </row>
    <row r="24" spans="1:10" ht="15">
      <c r="A24" s="10" t="s">
        <v>21</v>
      </c>
      <c r="B24" s="3">
        <v>1354</v>
      </c>
      <c r="C24" s="3">
        <v>6</v>
      </c>
      <c r="D24" s="3">
        <v>1360</v>
      </c>
      <c r="E24" s="3">
        <v>1038</v>
      </c>
      <c r="F24" s="3">
        <v>0</v>
      </c>
      <c r="G24" s="3">
        <v>1038</v>
      </c>
      <c r="H24" s="4">
        <f t="shared" si="0"/>
        <v>-23.338257016248154</v>
      </c>
      <c r="I24" s="4">
        <f t="shared" si="1"/>
        <v>-100</v>
      </c>
      <c r="J24" s="5">
        <f t="shared" si="2"/>
        <v>-23.676470588235293</v>
      </c>
    </row>
    <row r="25" spans="1:10" ht="15">
      <c r="A25" s="6" t="s">
        <v>22</v>
      </c>
      <c r="B25" s="7">
        <v>5374</v>
      </c>
      <c r="C25" s="7">
        <v>221</v>
      </c>
      <c r="D25" s="7">
        <v>5595</v>
      </c>
      <c r="E25" s="7">
        <v>9883</v>
      </c>
      <c r="F25" s="7">
        <v>103</v>
      </c>
      <c r="G25" s="7">
        <v>9986</v>
      </c>
      <c r="H25" s="8">
        <f t="shared" si="0"/>
        <v>83.90398213621138</v>
      </c>
      <c r="I25" s="8">
        <f t="shared" si="1"/>
        <v>-53.39366515837104</v>
      </c>
      <c r="J25" s="9">
        <f t="shared" si="2"/>
        <v>78.48078641644325</v>
      </c>
    </row>
    <row r="26" spans="1:10" ht="15">
      <c r="A26" s="10" t="s">
        <v>23</v>
      </c>
      <c r="B26" s="3">
        <v>5559</v>
      </c>
      <c r="C26" s="3">
        <v>56</v>
      </c>
      <c r="D26" s="3">
        <v>5615</v>
      </c>
      <c r="E26" s="3">
        <v>4474</v>
      </c>
      <c r="F26" s="3">
        <v>19</v>
      </c>
      <c r="G26" s="3">
        <v>4493</v>
      </c>
      <c r="H26" s="4">
        <f t="shared" si="0"/>
        <v>-19.51789890268034</v>
      </c>
      <c r="I26" s="4">
        <f t="shared" si="1"/>
        <v>-66.07142857142857</v>
      </c>
      <c r="J26" s="5">
        <f t="shared" si="2"/>
        <v>-19.982190560997328</v>
      </c>
    </row>
    <row r="27" spans="1:10" ht="15">
      <c r="A27" s="6" t="s">
        <v>24</v>
      </c>
      <c r="B27" s="7">
        <v>24</v>
      </c>
      <c r="C27" s="7">
        <v>0</v>
      </c>
      <c r="D27" s="7">
        <v>24</v>
      </c>
      <c r="E27" s="7">
        <v>102</v>
      </c>
      <c r="F27" s="7">
        <v>0</v>
      </c>
      <c r="G27" s="7">
        <v>102</v>
      </c>
      <c r="H27" s="8">
        <f t="shared" si="0"/>
        <v>325</v>
      </c>
      <c r="I27" s="8">
        <f t="shared" si="1"/>
        <v>0</v>
      </c>
      <c r="J27" s="9">
        <f t="shared" si="2"/>
        <v>325</v>
      </c>
    </row>
    <row r="28" spans="1:10" ht="15">
      <c r="A28" s="10" t="s">
        <v>25</v>
      </c>
      <c r="B28" s="3">
        <v>4938</v>
      </c>
      <c r="C28" s="3">
        <v>655</v>
      </c>
      <c r="D28" s="3">
        <v>5593</v>
      </c>
      <c r="E28" s="3">
        <v>5356</v>
      </c>
      <c r="F28" s="3">
        <v>88</v>
      </c>
      <c r="G28" s="3">
        <v>5444</v>
      </c>
      <c r="H28" s="4">
        <f t="shared" si="0"/>
        <v>8.464965573106522</v>
      </c>
      <c r="I28" s="4">
        <f t="shared" si="1"/>
        <v>-86.56488549618321</v>
      </c>
      <c r="J28" s="5">
        <f t="shared" si="2"/>
        <v>-2.6640443411407118</v>
      </c>
    </row>
    <row r="29" spans="1:10" ht="15">
      <c r="A29" s="6" t="s">
        <v>26</v>
      </c>
      <c r="B29" s="7">
        <v>9685</v>
      </c>
      <c r="C29" s="7">
        <v>614</v>
      </c>
      <c r="D29" s="7">
        <v>10299</v>
      </c>
      <c r="E29" s="7">
        <v>7110</v>
      </c>
      <c r="F29" s="7">
        <v>244</v>
      </c>
      <c r="G29" s="7">
        <v>7354</v>
      </c>
      <c r="H29" s="8">
        <f t="shared" si="0"/>
        <v>-26.587506453278266</v>
      </c>
      <c r="I29" s="8">
        <f t="shared" si="1"/>
        <v>-60.26058631921825</v>
      </c>
      <c r="J29" s="9">
        <f t="shared" si="2"/>
        <v>-28.59500922419652</v>
      </c>
    </row>
    <row r="30" spans="1:10" ht="15">
      <c r="A30" s="10" t="s">
        <v>27</v>
      </c>
      <c r="B30" s="3">
        <v>5366</v>
      </c>
      <c r="C30" s="3">
        <v>293</v>
      </c>
      <c r="D30" s="3">
        <v>5659</v>
      </c>
      <c r="E30" s="3">
        <v>5883</v>
      </c>
      <c r="F30" s="3">
        <v>235</v>
      </c>
      <c r="G30" s="3">
        <v>6118</v>
      </c>
      <c r="H30" s="4">
        <f t="shared" si="0"/>
        <v>9.634737234439061</v>
      </c>
      <c r="I30" s="4">
        <f t="shared" si="1"/>
        <v>-19.795221843003414</v>
      </c>
      <c r="J30" s="5">
        <f t="shared" si="2"/>
        <v>8.110973670259764</v>
      </c>
    </row>
    <row r="31" spans="1:10" ht="15">
      <c r="A31" s="6" t="s">
        <v>28</v>
      </c>
      <c r="B31" s="7">
        <v>2739</v>
      </c>
      <c r="C31" s="7">
        <v>18</v>
      </c>
      <c r="D31" s="7">
        <v>2757</v>
      </c>
      <c r="E31" s="7">
        <v>1761</v>
      </c>
      <c r="F31" s="7">
        <v>26</v>
      </c>
      <c r="G31" s="7">
        <v>1787</v>
      </c>
      <c r="H31" s="8">
        <f t="shared" si="0"/>
        <v>-35.70646221248631</v>
      </c>
      <c r="I31" s="8">
        <f t="shared" si="1"/>
        <v>44.44444444444444</v>
      </c>
      <c r="J31" s="9">
        <f t="shared" si="2"/>
        <v>-35.18317011244106</v>
      </c>
    </row>
    <row r="32" spans="1:10" ht="15">
      <c r="A32" s="10" t="s">
        <v>56</v>
      </c>
      <c r="B32" s="3">
        <v>5293</v>
      </c>
      <c r="C32" s="3">
        <v>637</v>
      </c>
      <c r="D32" s="3">
        <v>5930</v>
      </c>
      <c r="E32" s="3">
        <v>3819</v>
      </c>
      <c r="F32" s="3">
        <v>425</v>
      </c>
      <c r="G32" s="3">
        <v>4244</v>
      </c>
      <c r="H32" s="4">
        <f t="shared" si="0"/>
        <v>-27.848101265822784</v>
      </c>
      <c r="I32" s="4">
        <f t="shared" si="1"/>
        <v>-33.28100470957614</v>
      </c>
      <c r="J32" s="5">
        <f t="shared" si="2"/>
        <v>-28.431703204047214</v>
      </c>
    </row>
    <row r="33" spans="1:10" ht="15">
      <c r="A33" s="6" t="s">
        <v>68</v>
      </c>
      <c r="B33" s="7">
        <v>1746</v>
      </c>
      <c r="C33" s="7">
        <v>0</v>
      </c>
      <c r="D33" s="7">
        <v>1746</v>
      </c>
      <c r="E33" s="7">
        <v>1066</v>
      </c>
      <c r="F33" s="7">
        <v>0</v>
      </c>
      <c r="G33" s="7">
        <v>1066</v>
      </c>
      <c r="H33" s="8">
        <f t="shared" si="0"/>
        <v>-38.94616265750287</v>
      </c>
      <c r="I33" s="8">
        <f t="shared" si="1"/>
        <v>0</v>
      </c>
      <c r="J33" s="9">
        <f t="shared" si="2"/>
        <v>-38.94616265750287</v>
      </c>
    </row>
    <row r="34" spans="1:10" ht="15">
      <c r="A34" s="10" t="s">
        <v>29</v>
      </c>
      <c r="B34" s="3">
        <v>6086</v>
      </c>
      <c r="C34" s="3">
        <v>1982</v>
      </c>
      <c r="D34" s="3">
        <v>8068</v>
      </c>
      <c r="E34" s="3">
        <v>5183</v>
      </c>
      <c r="F34" s="3">
        <v>629</v>
      </c>
      <c r="G34" s="3">
        <v>5812</v>
      </c>
      <c r="H34" s="4">
        <f t="shared" si="0"/>
        <v>-14.837331580676963</v>
      </c>
      <c r="I34" s="4">
        <f t="shared" si="1"/>
        <v>-68.26437941473259</v>
      </c>
      <c r="J34" s="5">
        <f t="shared" si="2"/>
        <v>-27.962320277640057</v>
      </c>
    </row>
    <row r="35" spans="1:10" ht="15">
      <c r="A35" s="6" t="s">
        <v>67</v>
      </c>
      <c r="B35" s="7">
        <v>1895</v>
      </c>
      <c r="C35" s="7">
        <v>15</v>
      </c>
      <c r="D35" s="7">
        <v>1910</v>
      </c>
      <c r="E35" s="7">
        <v>1677</v>
      </c>
      <c r="F35" s="7">
        <v>2</v>
      </c>
      <c r="G35" s="7">
        <v>1679</v>
      </c>
      <c r="H35" s="8">
        <f t="shared" si="0"/>
        <v>-11.50395778364116</v>
      </c>
      <c r="I35" s="8">
        <f t="shared" si="1"/>
        <v>-86.66666666666667</v>
      </c>
      <c r="J35" s="9">
        <f t="shared" si="2"/>
        <v>-12.094240837696335</v>
      </c>
    </row>
    <row r="36" spans="1:10" ht="15">
      <c r="A36" s="10" t="s">
        <v>30</v>
      </c>
      <c r="B36" s="3">
        <v>21584</v>
      </c>
      <c r="C36" s="3">
        <v>392</v>
      </c>
      <c r="D36" s="3">
        <v>21976</v>
      </c>
      <c r="E36" s="3">
        <v>21551</v>
      </c>
      <c r="F36" s="3">
        <v>77</v>
      </c>
      <c r="G36" s="3">
        <v>21628</v>
      </c>
      <c r="H36" s="41">
        <f t="shared" si="0"/>
        <v>-0.15289103039288363</v>
      </c>
      <c r="I36" s="4">
        <f t="shared" si="1"/>
        <v>-80.35714285714286</v>
      </c>
      <c r="J36" s="5">
        <f t="shared" si="2"/>
        <v>-1.5835456862031305</v>
      </c>
    </row>
    <row r="37" spans="1:10" ht="15">
      <c r="A37" s="6" t="s">
        <v>31</v>
      </c>
      <c r="B37" s="7">
        <v>2055</v>
      </c>
      <c r="C37" s="7">
        <v>13</v>
      </c>
      <c r="D37" s="7">
        <v>2068</v>
      </c>
      <c r="E37" s="7">
        <v>1759</v>
      </c>
      <c r="F37" s="7">
        <v>8</v>
      </c>
      <c r="G37" s="7">
        <v>1767</v>
      </c>
      <c r="H37" s="8">
        <f t="shared" si="0"/>
        <v>-14.40389294403893</v>
      </c>
      <c r="I37" s="8">
        <f t="shared" si="1"/>
        <v>-38.46153846153847</v>
      </c>
      <c r="J37" s="9">
        <f t="shared" si="2"/>
        <v>-14.555125725338492</v>
      </c>
    </row>
    <row r="38" spans="1:10" ht="15">
      <c r="A38" s="10" t="s">
        <v>32</v>
      </c>
      <c r="B38" s="3">
        <v>3212</v>
      </c>
      <c r="C38" s="3">
        <v>14</v>
      </c>
      <c r="D38" s="3">
        <v>3226</v>
      </c>
      <c r="E38" s="3">
        <v>2628</v>
      </c>
      <c r="F38" s="3">
        <v>1</v>
      </c>
      <c r="G38" s="3">
        <v>2629</v>
      </c>
      <c r="H38" s="4">
        <f t="shared" si="0"/>
        <v>-18.181818181818183</v>
      </c>
      <c r="I38" s="4">
        <f t="shared" si="1"/>
        <v>-92.85714285714286</v>
      </c>
      <c r="J38" s="5">
        <f t="shared" si="2"/>
        <v>-18.505889646621203</v>
      </c>
    </row>
    <row r="39" spans="1:10" ht="15">
      <c r="A39" s="6" t="s">
        <v>33</v>
      </c>
      <c r="B39" s="7">
        <v>626</v>
      </c>
      <c r="C39" s="7">
        <v>31</v>
      </c>
      <c r="D39" s="7">
        <v>657</v>
      </c>
      <c r="E39" s="7">
        <v>689</v>
      </c>
      <c r="F39" s="7">
        <v>14</v>
      </c>
      <c r="G39" s="7">
        <v>703</v>
      </c>
      <c r="H39" s="8">
        <f t="shared" si="0"/>
        <v>10.063897763578275</v>
      </c>
      <c r="I39" s="8">
        <f t="shared" si="1"/>
        <v>-54.83870967741935</v>
      </c>
      <c r="J39" s="9">
        <f t="shared" si="2"/>
        <v>7.00152207001522</v>
      </c>
    </row>
    <row r="40" spans="1:10" ht="15">
      <c r="A40" s="10" t="s">
        <v>34</v>
      </c>
      <c r="B40" s="3">
        <v>11510</v>
      </c>
      <c r="C40" s="3">
        <v>2305</v>
      </c>
      <c r="D40" s="3">
        <v>13815</v>
      </c>
      <c r="E40" s="3">
        <v>7003</v>
      </c>
      <c r="F40" s="3">
        <v>1669</v>
      </c>
      <c r="G40" s="3">
        <v>8672</v>
      </c>
      <c r="H40" s="4">
        <f t="shared" si="0"/>
        <v>-39.15725456125109</v>
      </c>
      <c r="I40" s="4">
        <f t="shared" si="1"/>
        <v>-27.592190889370933</v>
      </c>
      <c r="J40" s="5">
        <f t="shared" si="2"/>
        <v>-37.2276511038726</v>
      </c>
    </row>
    <row r="41" spans="1:10" ht="15">
      <c r="A41" s="6" t="s">
        <v>35</v>
      </c>
      <c r="B41" s="7">
        <v>1132</v>
      </c>
      <c r="C41" s="7">
        <v>113</v>
      </c>
      <c r="D41" s="7">
        <v>1245</v>
      </c>
      <c r="E41" s="7">
        <v>1327</v>
      </c>
      <c r="F41" s="7">
        <v>36</v>
      </c>
      <c r="G41" s="7">
        <v>1363</v>
      </c>
      <c r="H41" s="8">
        <f t="shared" si="0"/>
        <v>17.226148409893995</v>
      </c>
      <c r="I41" s="8">
        <f t="shared" si="1"/>
        <v>-68.14159292035397</v>
      </c>
      <c r="J41" s="9">
        <f t="shared" si="2"/>
        <v>9.477911646586346</v>
      </c>
    </row>
    <row r="42" spans="1:10" ht="15">
      <c r="A42" s="10" t="s">
        <v>36</v>
      </c>
      <c r="B42" s="3">
        <v>5845</v>
      </c>
      <c r="C42" s="3">
        <v>1002</v>
      </c>
      <c r="D42" s="3">
        <v>6847</v>
      </c>
      <c r="E42" s="3">
        <v>3547</v>
      </c>
      <c r="F42" s="3">
        <v>489</v>
      </c>
      <c r="G42" s="3">
        <v>4036</v>
      </c>
      <c r="H42" s="4">
        <f t="shared" si="0"/>
        <v>-39.31565440547477</v>
      </c>
      <c r="I42" s="4">
        <f t="shared" si="1"/>
        <v>-51.19760479041916</v>
      </c>
      <c r="J42" s="5">
        <f t="shared" si="2"/>
        <v>-41.0544764130276</v>
      </c>
    </row>
    <row r="43" spans="1:10" ht="15">
      <c r="A43" s="6" t="s">
        <v>37</v>
      </c>
      <c r="B43" s="7">
        <v>4784</v>
      </c>
      <c r="C43" s="7">
        <v>110</v>
      </c>
      <c r="D43" s="7">
        <v>4894</v>
      </c>
      <c r="E43" s="7">
        <v>3808</v>
      </c>
      <c r="F43" s="7">
        <v>67</v>
      </c>
      <c r="G43" s="7">
        <v>3875</v>
      </c>
      <c r="H43" s="8">
        <f t="shared" si="0"/>
        <v>-20.401337792642142</v>
      </c>
      <c r="I43" s="8">
        <f t="shared" si="1"/>
        <v>-39.09090909090909</v>
      </c>
      <c r="J43" s="9">
        <f t="shared" si="2"/>
        <v>-20.821413976297507</v>
      </c>
    </row>
    <row r="44" spans="1:10" ht="15">
      <c r="A44" s="10" t="s">
        <v>38</v>
      </c>
      <c r="B44" s="3">
        <v>3462</v>
      </c>
      <c r="C44" s="3">
        <v>30</v>
      </c>
      <c r="D44" s="3">
        <v>3492</v>
      </c>
      <c r="E44" s="3">
        <v>2583</v>
      </c>
      <c r="F44" s="3">
        <v>11</v>
      </c>
      <c r="G44" s="3">
        <v>2594</v>
      </c>
      <c r="H44" s="4">
        <f t="shared" si="0"/>
        <v>-25.38994800693241</v>
      </c>
      <c r="I44" s="4">
        <f t="shared" si="1"/>
        <v>-63.33333333333333</v>
      </c>
      <c r="J44" s="5">
        <f t="shared" si="2"/>
        <v>-25.715922107674682</v>
      </c>
    </row>
    <row r="45" spans="1:10" ht="15">
      <c r="A45" s="6" t="s">
        <v>70</v>
      </c>
      <c r="B45" s="7">
        <v>2303</v>
      </c>
      <c r="C45" s="7">
        <v>20</v>
      </c>
      <c r="D45" s="7">
        <v>2323</v>
      </c>
      <c r="E45" s="7">
        <v>1985</v>
      </c>
      <c r="F45" s="7">
        <v>13</v>
      </c>
      <c r="G45" s="7">
        <v>1998</v>
      </c>
      <c r="H45" s="8">
        <f t="shared" si="0"/>
        <v>-13.808076422058186</v>
      </c>
      <c r="I45" s="8">
        <f t="shared" si="1"/>
        <v>-35</v>
      </c>
      <c r="J45" s="9">
        <f t="shared" si="2"/>
        <v>-13.990529487731381</v>
      </c>
    </row>
    <row r="46" spans="1:10" ht="15">
      <c r="A46" s="10" t="s">
        <v>39</v>
      </c>
      <c r="B46" s="3">
        <v>10765</v>
      </c>
      <c r="C46" s="3">
        <v>114</v>
      </c>
      <c r="D46" s="3">
        <v>10879</v>
      </c>
      <c r="E46" s="3">
        <v>9778</v>
      </c>
      <c r="F46" s="3">
        <v>66</v>
      </c>
      <c r="G46" s="3">
        <v>9844</v>
      </c>
      <c r="H46" s="4">
        <f t="shared" si="0"/>
        <v>-9.168601950766373</v>
      </c>
      <c r="I46" s="4">
        <f t="shared" si="1"/>
        <v>-42.10526315789473</v>
      </c>
      <c r="J46" s="5">
        <f t="shared" si="2"/>
        <v>-9.513742071881607</v>
      </c>
    </row>
    <row r="47" spans="1:10" ht="15">
      <c r="A47" s="6" t="s">
        <v>40</v>
      </c>
      <c r="B47" s="7">
        <v>7188</v>
      </c>
      <c r="C47" s="7">
        <v>201</v>
      </c>
      <c r="D47" s="7">
        <v>7389</v>
      </c>
      <c r="E47" s="7">
        <v>4558</v>
      </c>
      <c r="F47" s="7">
        <v>116</v>
      </c>
      <c r="G47" s="7">
        <v>4674</v>
      </c>
      <c r="H47" s="8">
        <f t="shared" si="0"/>
        <v>-36.5887590428492</v>
      </c>
      <c r="I47" s="8">
        <f t="shared" si="1"/>
        <v>-42.28855721393035</v>
      </c>
      <c r="J47" s="9">
        <f t="shared" si="2"/>
        <v>-36.743808363784005</v>
      </c>
    </row>
    <row r="48" spans="1:10" ht="15">
      <c r="A48" s="10" t="s">
        <v>41</v>
      </c>
      <c r="B48" s="3">
        <v>12873</v>
      </c>
      <c r="C48" s="3">
        <v>1145</v>
      </c>
      <c r="D48" s="3">
        <v>14018</v>
      </c>
      <c r="E48" s="3">
        <v>10251</v>
      </c>
      <c r="F48" s="3">
        <v>781</v>
      </c>
      <c r="G48" s="3">
        <v>11032</v>
      </c>
      <c r="H48" s="4">
        <f t="shared" si="0"/>
        <v>-20.368212537869958</v>
      </c>
      <c r="I48" s="4">
        <f t="shared" si="1"/>
        <v>-31.790393013100438</v>
      </c>
      <c r="J48" s="5">
        <f t="shared" si="2"/>
        <v>-21.30118419175346</v>
      </c>
    </row>
    <row r="49" spans="1:10" ht="15">
      <c r="A49" s="6" t="s">
        <v>42</v>
      </c>
      <c r="B49" s="7">
        <v>390</v>
      </c>
      <c r="C49" s="7">
        <v>0</v>
      </c>
      <c r="D49" s="7">
        <v>390</v>
      </c>
      <c r="E49" s="7">
        <v>402</v>
      </c>
      <c r="F49" s="7">
        <v>0</v>
      </c>
      <c r="G49" s="7">
        <v>402</v>
      </c>
      <c r="H49" s="8">
        <f t="shared" si="0"/>
        <v>3.076923076923077</v>
      </c>
      <c r="I49" s="8">
        <f t="shared" si="1"/>
        <v>0</v>
      </c>
      <c r="J49" s="9">
        <f t="shared" si="2"/>
        <v>3.076923076923077</v>
      </c>
    </row>
    <row r="50" spans="1:10" ht="15">
      <c r="A50" s="10" t="s">
        <v>43</v>
      </c>
      <c r="B50" s="3">
        <v>1558</v>
      </c>
      <c r="C50" s="3">
        <v>22</v>
      </c>
      <c r="D50" s="3">
        <v>1580</v>
      </c>
      <c r="E50" s="3">
        <v>1138</v>
      </c>
      <c r="F50" s="3">
        <v>10</v>
      </c>
      <c r="G50" s="3">
        <v>1148</v>
      </c>
      <c r="H50" s="4">
        <f t="shared" si="0"/>
        <v>-26.957637997432606</v>
      </c>
      <c r="I50" s="4">
        <f t="shared" si="1"/>
        <v>-54.54545454545454</v>
      </c>
      <c r="J50" s="5">
        <f t="shared" si="2"/>
        <v>-27.341772151898734</v>
      </c>
    </row>
    <row r="51" spans="1:10" ht="15">
      <c r="A51" s="6" t="s">
        <v>44</v>
      </c>
      <c r="B51" s="7">
        <v>3913</v>
      </c>
      <c r="C51" s="7">
        <v>48</v>
      </c>
      <c r="D51" s="7">
        <v>3961</v>
      </c>
      <c r="E51" s="7">
        <v>2600</v>
      </c>
      <c r="F51" s="7">
        <v>43</v>
      </c>
      <c r="G51" s="7">
        <v>2643</v>
      </c>
      <c r="H51" s="8">
        <f t="shared" si="0"/>
        <v>-33.5548172757475</v>
      </c>
      <c r="I51" s="8">
        <f>+_xlfn.IFERROR(((F51-C51)/C51)*100,0)</f>
        <v>-10.416666666666668</v>
      </c>
      <c r="J51" s="9">
        <f t="shared" si="2"/>
        <v>-33.27442565008836</v>
      </c>
    </row>
    <row r="52" spans="1:10" ht="15">
      <c r="A52" s="10" t="s">
        <v>75</v>
      </c>
      <c r="B52" s="3">
        <v>5108</v>
      </c>
      <c r="C52" s="3">
        <v>104</v>
      </c>
      <c r="D52" s="3">
        <v>5212</v>
      </c>
      <c r="E52" s="3">
        <v>4285</v>
      </c>
      <c r="F52" s="3">
        <v>47</v>
      </c>
      <c r="G52" s="3">
        <v>4332</v>
      </c>
      <c r="H52" s="4">
        <f t="shared" si="0"/>
        <v>-16.111981205951448</v>
      </c>
      <c r="I52" s="4">
        <f t="shared" si="1"/>
        <v>-54.807692307692314</v>
      </c>
      <c r="J52" s="5">
        <f t="shared" si="2"/>
        <v>-16.88411358403684</v>
      </c>
    </row>
    <row r="53" spans="1:10" ht="15">
      <c r="A53" s="6" t="s">
        <v>45</v>
      </c>
      <c r="B53" s="7">
        <v>2690</v>
      </c>
      <c r="C53" s="7">
        <v>1</v>
      </c>
      <c r="D53" s="7">
        <v>2691</v>
      </c>
      <c r="E53" s="7">
        <v>3219</v>
      </c>
      <c r="F53" s="7">
        <v>0</v>
      </c>
      <c r="G53" s="7">
        <v>3219</v>
      </c>
      <c r="H53" s="8">
        <f t="shared" si="0"/>
        <v>19.665427509293682</v>
      </c>
      <c r="I53" s="8">
        <f t="shared" si="1"/>
        <v>-100</v>
      </c>
      <c r="J53" s="9">
        <f t="shared" si="2"/>
        <v>19.620958751393534</v>
      </c>
    </row>
    <row r="54" spans="1:10" ht="15">
      <c r="A54" s="10" t="s">
        <v>71</v>
      </c>
      <c r="B54" s="3">
        <v>26829</v>
      </c>
      <c r="C54" s="3">
        <v>525</v>
      </c>
      <c r="D54" s="3">
        <v>27354</v>
      </c>
      <c r="E54" s="3">
        <v>18576</v>
      </c>
      <c r="F54" s="3">
        <v>575</v>
      </c>
      <c r="G54" s="3">
        <v>19151</v>
      </c>
      <c r="H54" s="4">
        <f t="shared" si="0"/>
        <v>-30.76148943307615</v>
      </c>
      <c r="I54" s="4">
        <f t="shared" si="1"/>
        <v>9.523809523809524</v>
      </c>
      <c r="J54" s="5">
        <f t="shared" si="2"/>
        <v>-29.988301528112892</v>
      </c>
    </row>
    <row r="55" spans="1:10" ht="15">
      <c r="A55" s="6" t="s">
        <v>46</v>
      </c>
      <c r="B55" s="7">
        <v>380</v>
      </c>
      <c r="C55" s="7">
        <v>0</v>
      </c>
      <c r="D55" s="7">
        <v>380</v>
      </c>
      <c r="E55" s="7">
        <v>619</v>
      </c>
      <c r="F55" s="7">
        <v>0</v>
      </c>
      <c r="G55" s="7">
        <v>619</v>
      </c>
      <c r="H55" s="8">
        <f t="shared" si="0"/>
        <v>62.89473684210526</v>
      </c>
      <c r="I55" s="8">
        <f t="shared" si="1"/>
        <v>0</v>
      </c>
      <c r="J55" s="9">
        <f t="shared" si="2"/>
        <v>62.89473684210526</v>
      </c>
    </row>
    <row r="56" spans="1:10" ht="15">
      <c r="A56" s="10" t="s">
        <v>47</v>
      </c>
      <c r="B56" s="3">
        <v>6264</v>
      </c>
      <c r="C56" s="3">
        <v>9</v>
      </c>
      <c r="D56" s="3">
        <v>6273</v>
      </c>
      <c r="E56" s="3">
        <v>6300</v>
      </c>
      <c r="F56" s="3">
        <v>11</v>
      </c>
      <c r="G56" s="3">
        <v>6311</v>
      </c>
      <c r="H56" s="4">
        <f t="shared" si="0"/>
        <v>0.5747126436781609</v>
      </c>
      <c r="I56" s="4">
        <f t="shared" si="1"/>
        <v>22.22222222222222</v>
      </c>
      <c r="J56" s="5">
        <f t="shared" si="2"/>
        <v>0.6057707635899888</v>
      </c>
    </row>
    <row r="57" spans="1:10" ht="15">
      <c r="A57" s="6" t="s">
        <v>48</v>
      </c>
      <c r="B57" s="7">
        <v>13817</v>
      </c>
      <c r="C57" s="7">
        <v>119</v>
      </c>
      <c r="D57" s="7">
        <v>13936</v>
      </c>
      <c r="E57" s="7">
        <v>12238</v>
      </c>
      <c r="F57" s="7">
        <v>79</v>
      </c>
      <c r="G57" s="7">
        <v>12317</v>
      </c>
      <c r="H57" s="8">
        <f t="shared" si="0"/>
        <v>-11.427951074762973</v>
      </c>
      <c r="I57" s="8">
        <f t="shared" si="1"/>
        <v>-33.61344537815126</v>
      </c>
      <c r="J57" s="9">
        <f t="shared" si="2"/>
        <v>-11.617393800229621</v>
      </c>
    </row>
    <row r="58" spans="1:10" ht="15">
      <c r="A58" s="10" t="s">
        <v>57</v>
      </c>
      <c r="B58" s="3">
        <v>617</v>
      </c>
      <c r="C58" s="3">
        <v>224</v>
      </c>
      <c r="D58" s="3">
        <v>841</v>
      </c>
      <c r="E58" s="3">
        <v>324</v>
      </c>
      <c r="F58" s="3">
        <v>67</v>
      </c>
      <c r="G58" s="3">
        <v>391</v>
      </c>
      <c r="H58" s="4">
        <f t="shared" si="0"/>
        <v>-47.487844408427875</v>
      </c>
      <c r="I58" s="4">
        <f t="shared" si="1"/>
        <v>-70.08928571428571</v>
      </c>
      <c r="J58" s="5">
        <f t="shared" si="2"/>
        <v>-53.5077288941736</v>
      </c>
    </row>
    <row r="59" spans="1:10" ht="15">
      <c r="A59" s="6" t="s">
        <v>58</v>
      </c>
      <c r="B59" s="7">
        <v>513</v>
      </c>
      <c r="C59" s="7">
        <v>91</v>
      </c>
      <c r="D59" s="7">
        <v>604</v>
      </c>
      <c r="E59" s="7">
        <v>208</v>
      </c>
      <c r="F59" s="7">
        <v>68</v>
      </c>
      <c r="G59" s="7">
        <v>276</v>
      </c>
      <c r="H59" s="8">
        <f t="shared" si="0"/>
        <v>-59.4541910331384</v>
      </c>
      <c r="I59" s="8">
        <f t="shared" si="1"/>
        <v>-25.274725274725274</v>
      </c>
      <c r="J59" s="9">
        <f t="shared" si="2"/>
        <v>-54.3046357615894</v>
      </c>
    </row>
    <row r="60" spans="1:11" ht="15">
      <c r="A60" s="11" t="s">
        <v>49</v>
      </c>
      <c r="B60" s="12">
        <f>B61-SUM(B6+B10+B20+B32+B58+B59+B5)</f>
        <v>549952</v>
      </c>
      <c r="C60" s="12">
        <f>C61-SUM(C6+C10+C20+C32+C58+C59+C5)</f>
        <v>354573</v>
      </c>
      <c r="D60" s="12">
        <f>D61-SUM(D6+D10+D20+D32+D58+D59+D5)</f>
        <v>904525</v>
      </c>
      <c r="E60" s="12">
        <f>E61-SUM(E6+E10+E20+E32+E58+E59+E5)</f>
        <v>372953</v>
      </c>
      <c r="F60" s="12">
        <f>F61-SUM(F6+F10+F20+F32+F58+F59+F5)</f>
        <v>106274</v>
      </c>
      <c r="G60" s="12">
        <f>G61-SUM(G6+G10+G20+G32+G58+G59+G5)</f>
        <v>479227</v>
      </c>
      <c r="H60" s="13">
        <f>+_xlfn.IFERROR(((E60-B60)/B60)*100,0)</f>
        <v>-32.18444518794368</v>
      </c>
      <c r="I60" s="13">
        <f t="shared" si="1"/>
        <v>-70.02761067537573</v>
      </c>
      <c r="J60" s="35">
        <f t="shared" si="2"/>
        <v>-47.01893258892789</v>
      </c>
      <c r="K60" s="37"/>
    </row>
    <row r="61" spans="1:10" ht="15">
      <c r="A61" s="14" t="s">
        <v>50</v>
      </c>
      <c r="B61" s="15">
        <f>SUM(B4:B59)</f>
        <v>777670</v>
      </c>
      <c r="C61" s="15">
        <f>SUM(C4:C59)</f>
        <v>672536</v>
      </c>
      <c r="D61" s="15">
        <f>SUM(D4:D59)</f>
        <v>1450206</v>
      </c>
      <c r="E61" s="15">
        <f>SUM(E4:E59)</f>
        <v>533283</v>
      </c>
      <c r="F61" s="15">
        <f>SUM(F4:F59)</f>
        <v>260616</v>
      </c>
      <c r="G61" s="15">
        <f>SUM(G4:G59)</f>
        <v>793899</v>
      </c>
      <c r="H61" s="16">
        <f>+_xlfn.IFERROR(((E61-B61)/B61)*100,0)</f>
        <v>-31.425540396312062</v>
      </c>
      <c r="I61" s="16">
        <f t="shared" si="1"/>
        <v>-61.24876586532171</v>
      </c>
      <c r="J61" s="17">
        <f t="shared" si="2"/>
        <v>-45.25612223366887</v>
      </c>
    </row>
    <row r="62" spans="1:10" ht="15.75" thickBot="1">
      <c r="A62" s="18" t="s">
        <v>51</v>
      </c>
      <c r="B62" s="19"/>
      <c r="C62" s="19"/>
      <c r="D62" s="19">
        <v>439621</v>
      </c>
      <c r="E62" s="19"/>
      <c r="F62" s="19"/>
      <c r="G62" s="19">
        <v>186060</v>
      </c>
      <c r="H62" s="57">
        <f>+_xlfn.IFERROR(((G62-D62)/D62)*100,0)</f>
        <v>-57.6771810263841</v>
      </c>
      <c r="I62" s="57"/>
      <c r="J62" s="58"/>
    </row>
    <row r="63" spans="1:10" ht="15">
      <c r="A63" s="14" t="s">
        <v>52</v>
      </c>
      <c r="B63" s="34"/>
      <c r="C63" s="34"/>
      <c r="D63" s="34">
        <f>+D61+D62</f>
        <v>1889827</v>
      </c>
      <c r="E63" s="34"/>
      <c r="F63" s="34"/>
      <c r="G63" s="34">
        <f>+G61+G62</f>
        <v>979959</v>
      </c>
      <c r="H63" s="59">
        <f>+_xlfn.IFERROR(((G63-D63)/D63)*100,0)</f>
        <v>-48.145570996710276</v>
      </c>
      <c r="I63" s="59"/>
      <c r="J63" s="60"/>
    </row>
    <row r="64" spans="1:10" ht="15">
      <c r="A64" s="42"/>
      <c r="B64" s="43"/>
      <c r="C64" s="43"/>
      <c r="D64" s="43"/>
      <c r="E64" s="43"/>
      <c r="F64" s="43"/>
      <c r="G64" s="43"/>
      <c r="H64" s="43"/>
      <c r="I64" s="43"/>
      <c r="J64" s="44"/>
    </row>
    <row r="65" spans="1:10" ht="15.75" thickBot="1">
      <c r="A65" s="45"/>
      <c r="B65" s="46"/>
      <c r="C65" s="46"/>
      <c r="D65" s="46"/>
      <c r="E65" s="46"/>
      <c r="F65" s="46"/>
      <c r="G65" s="46"/>
      <c r="H65" s="46"/>
      <c r="I65" s="46"/>
      <c r="J65" s="47"/>
    </row>
    <row r="66" spans="1:10" ht="48.75" customHeight="1">
      <c r="A66" s="48" t="s">
        <v>72</v>
      </c>
      <c r="B66" s="48"/>
      <c r="C66" s="48"/>
      <c r="D66" s="48"/>
      <c r="E66" s="48"/>
      <c r="F66" s="48"/>
      <c r="G66" s="48"/>
      <c r="H66" s="48"/>
      <c r="I66" s="48"/>
      <c r="J66" s="48"/>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J67"/>
  <sheetViews>
    <sheetView zoomScale="80" zoomScaleNormal="80" zoomScalePageLayoutView="0" workbookViewId="0" topLeftCell="A25">
      <selection activeCell="D62" sqref="D62:G63"/>
    </sheetView>
  </sheetViews>
  <sheetFormatPr defaultColWidth="9.140625" defaultRowHeight="15"/>
  <cols>
    <col min="1" max="1" width="41.140625" style="0" bestFit="1" customWidth="1"/>
    <col min="2" max="10" width="14.28125" style="0" customWidth="1"/>
  </cols>
  <sheetData>
    <row r="1" spans="1:10" ht="25.5" customHeight="1">
      <c r="A1" s="49" t="s">
        <v>59</v>
      </c>
      <c r="B1" s="50"/>
      <c r="C1" s="50"/>
      <c r="D1" s="50"/>
      <c r="E1" s="50"/>
      <c r="F1" s="50"/>
      <c r="G1" s="50"/>
      <c r="H1" s="50"/>
      <c r="I1" s="50"/>
      <c r="J1" s="51"/>
    </row>
    <row r="2" spans="1:10" ht="35.25"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4236203</v>
      </c>
      <c r="C4" s="3">
        <v>11876601</v>
      </c>
      <c r="D4" s="3">
        <v>16112804</v>
      </c>
      <c r="E4" s="3">
        <v>0</v>
      </c>
      <c r="F4" s="3">
        <v>0</v>
      </c>
      <c r="G4" s="3">
        <v>0</v>
      </c>
      <c r="H4" s="4"/>
      <c r="I4" s="4"/>
      <c r="J4" s="5"/>
    </row>
    <row r="5" spans="1:10" ht="15">
      <c r="A5" s="6" t="s">
        <v>69</v>
      </c>
      <c r="B5" s="7">
        <v>11376984</v>
      </c>
      <c r="C5" s="7">
        <v>35442571</v>
      </c>
      <c r="D5" s="7">
        <v>46819555</v>
      </c>
      <c r="E5" s="7">
        <v>7015249</v>
      </c>
      <c r="F5" s="7">
        <v>14718695</v>
      </c>
      <c r="G5" s="7">
        <v>21733944</v>
      </c>
      <c r="H5" s="8">
        <f>+_xlfn.IFERROR(((E5-B5)/B5)*100,0)</f>
        <v>-38.3382362144484</v>
      </c>
      <c r="I5" s="8">
        <f>+_xlfn.IFERROR(((F5-C5)/C5)*100,0)</f>
        <v>-58.47170624275536</v>
      </c>
      <c r="J5" s="9">
        <f>+_xlfn.IFERROR(((G5-D5)/D5)*100,0)</f>
        <v>-53.57934521163219</v>
      </c>
    </row>
    <row r="6" spans="1:10" ht="15">
      <c r="A6" s="10" t="s">
        <v>53</v>
      </c>
      <c r="B6" s="3">
        <v>19867098</v>
      </c>
      <c r="C6" s="3">
        <v>12854784</v>
      </c>
      <c r="D6" s="3">
        <v>32721882</v>
      </c>
      <c r="E6" s="3">
        <v>10957624</v>
      </c>
      <c r="F6" s="3">
        <v>4823282</v>
      </c>
      <c r="G6" s="3">
        <v>15780906</v>
      </c>
      <c r="H6" s="4">
        <f aca="true" t="shared" si="0" ref="H6:H59">+_xlfn.IFERROR(((E6-B6)/B6)*100,0)</f>
        <v>-44.84537198135329</v>
      </c>
      <c r="I6" s="4">
        <f aca="true" t="shared" si="1" ref="I6:I59">+_xlfn.IFERROR(((F6-C6)/C6)*100,0)</f>
        <v>-62.47870053670292</v>
      </c>
      <c r="J6" s="5">
        <f aca="true" t="shared" si="2" ref="J6:J59">+_xlfn.IFERROR(((G6-D6)/D6)*100,0)</f>
        <v>-51.772621146913245</v>
      </c>
    </row>
    <row r="7" spans="1:10" ht="15">
      <c r="A7" s="6" t="s">
        <v>6</v>
      </c>
      <c r="B7" s="7">
        <v>10647741</v>
      </c>
      <c r="C7" s="7">
        <v>2114809</v>
      </c>
      <c r="D7" s="7">
        <v>12762550</v>
      </c>
      <c r="E7" s="7">
        <v>4057584</v>
      </c>
      <c r="F7" s="7">
        <v>705744</v>
      </c>
      <c r="G7" s="7">
        <v>4763328</v>
      </c>
      <c r="H7" s="8">
        <f t="shared" si="0"/>
        <v>-61.89253664227934</v>
      </c>
      <c r="I7" s="8">
        <f t="shared" si="1"/>
        <v>-66.62847566848826</v>
      </c>
      <c r="J7" s="9">
        <f t="shared" si="2"/>
        <v>-62.67730194984544</v>
      </c>
    </row>
    <row r="8" spans="1:10" ht="15">
      <c r="A8" s="10" t="s">
        <v>7</v>
      </c>
      <c r="B8" s="3">
        <v>8334605</v>
      </c>
      <c r="C8" s="3">
        <v>3181323</v>
      </c>
      <c r="D8" s="3">
        <v>11515928</v>
      </c>
      <c r="E8" s="3">
        <v>4198005</v>
      </c>
      <c r="F8" s="3">
        <v>965090</v>
      </c>
      <c r="G8" s="3">
        <v>5163095</v>
      </c>
      <c r="H8" s="4">
        <f t="shared" si="0"/>
        <v>-49.631626213839766</v>
      </c>
      <c r="I8" s="4">
        <f t="shared" si="1"/>
        <v>-69.66387883280007</v>
      </c>
      <c r="J8" s="5">
        <f t="shared" si="2"/>
        <v>-55.16561930571292</v>
      </c>
    </row>
    <row r="9" spans="1:10" ht="15">
      <c r="A9" s="6" t="s">
        <v>8</v>
      </c>
      <c r="B9" s="7">
        <v>6491281</v>
      </c>
      <c r="C9" s="7">
        <v>28311947</v>
      </c>
      <c r="D9" s="7">
        <v>34803228</v>
      </c>
      <c r="E9" s="7">
        <v>2977541</v>
      </c>
      <c r="F9" s="7">
        <v>6533132</v>
      </c>
      <c r="G9" s="7">
        <v>9510673</v>
      </c>
      <c r="H9" s="8">
        <f t="shared" si="0"/>
        <v>-54.130147809038</v>
      </c>
      <c r="I9" s="8">
        <f t="shared" si="1"/>
        <v>-76.92446937683232</v>
      </c>
      <c r="J9" s="9">
        <f t="shared" si="2"/>
        <v>-72.67301469852164</v>
      </c>
    </row>
    <row r="10" spans="1:10" ht="15">
      <c r="A10" s="10" t="s">
        <v>54</v>
      </c>
      <c r="B10" s="3">
        <v>467130</v>
      </c>
      <c r="C10" s="3">
        <v>587748</v>
      </c>
      <c r="D10" s="3">
        <v>1054878</v>
      </c>
      <c r="E10" s="3">
        <v>202629</v>
      </c>
      <c r="F10" s="3">
        <v>54491</v>
      </c>
      <c r="G10" s="3">
        <v>257120</v>
      </c>
      <c r="H10" s="4">
        <f t="shared" si="0"/>
        <v>-56.62256759360349</v>
      </c>
      <c r="I10" s="4">
        <f t="shared" si="1"/>
        <v>-90.72884977915704</v>
      </c>
      <c r="J10" s="5">
        <f t="shared" si="2"/>
        <v>-75.62561736997074</v>
      </c>
    </row>
    <row r="11" spans="1:10" ht="15">
      <c r="A11" s="6" t="s">
        <v>9</v>
      </c>
      <c r="B11" s="7">
        <v>1523369</v>
      </c>
      <c r="C11" s="7">
        <v>3321350</v>
      </c>
      <c r="D11" s="7">
        <v>4844719</v>
      </c>
      <c r="E11" s="7">
        <v>762981</v>
      </c>
      <c r="F11" s="7">
        <v>833822</v>
      </c>
      <c r="G11" s="7">
        <v>1596803</v>
      </c>
      <c r="H11" s="8">
        <f t="shared" si="0"/>
        <v>-49.9148925834778</v>
      </c>
      <c r="I11" s="8">
        <f t="shared" si="1"/>
        <v>-74.89508784078764</v>
      </c>
      <c r="J11" s="9">
        <f t="shared" si="2"/>
        <v>-67.04033814964293</v>
      </c>
    </row>
    <row r="12" spans="1:10" ht="15">
      <c r="A12" s="10" t="s">
        <v>10</v>
      </c>
      <c r="B12" s="3">
        <v>2382338</v>
      </c>
      <c r="C12" s="3">
        <v>1873335</v>
      </c>
      <c r="D12" s="3">
        <v>4255673</v>
      </c>
      <c r="E12" s="3">
        <v>979913</v>
      </c>
      <c r="F12" s="3">
        <v>478261</v>
      </c>
      <c r="G12" s="3">
        <v>1458174</v>
      </c>
      <c r="H12" s="4">
        <f t="shared" si="0"/>
        <v>-58.86759141649925</v>
      </c>
      <c r="I12" s="4">
        <f t="shared" si="1"/>
        <v>-74.47007609423835</v>
      </c>
      <c r="J12" s="5">
        <f t="shared" si="2"/>
        <v>-65.735760242857</v>
      </c>
    </row>
    <row r="13" spans="1:10" ht="15">
      <c r="A13" s="6" t="s">
        <v>11</v>
      </c>
      <c r="B13" s="7">
        <v>3956893</v>
      </c>
      <c r="C13" s="7">
        <v>699952</v>
      </c>
      <c r="D13" s="7">
        <v>4656845</v>
      </c>
      <c r="E13" s="7">
        <v>2145719</v>
      </c>
      <c r="F13" s="7">
        <v>216517</v>
      </c>
      <c r="G13" s="7">
        <v>2362236</v>
      </c>
      <c r="H13" s="8">
        <f t="shared" si="0"/>
        <v>-45.77263019242623</v>
      </c>
      <c r="I13" s="8">
        <f t="shared" si="1"/>
        <v>-69.06687887169406</v>
      </c>
      <c r="J13" s="9">
        <f t="shared" si="2"/>
        <v>-49.27389681211206</v>
      </c>
    </row>
    <row r="14" spans="1:10" ht="15">
      <c r="A14" s="10" t="s">
        <v>12</v>
      </c>
      <c r="B14" s="3">
        <v>3132146</v>
      </c>
      <c r="C14" s="3">
        <v>390731</v>
      </c>
      <c r="D14" s="3">
        <v>3522877</v>
      </c>
      <c r="E14" s="3">
        <v>1640979</v>
      </c>
      <c r="F14" s="3">
        <v>58138</v>
      </c>
      <c r="G14" s="3">
        <v>1699117</v>
      </c>
      <c r="H14" s="4">
        <f t="shared" si="0"/>
        <v>-47.60847674405982</v>
      </c>
      <c r="I14" s="4">
        <f t="shared" si="1"/>
        <v>-85.12070964423094</v>
      </c>
      <c r="J14" s="5">
        <f t="shared" si="2"/>
        <v>-51.76905126122768</v>
      </c>
    </row>
    <row r="15" spans="1:10" ht="15">
      <c r="A15" s="6" t="s">
        <v>13</v>
      </c>
      <c r="B15" s="7">
        <v>919901</v>
      </c>
      <c r="C15" s="7">
        <v>6431</v>
      </c>
      <c r="D15" s="7">
        <v>926332</v>
      </c>
      <c r="E15" s="7">
        <v>520696</v>
      </c>
      <c r="F15" s="7">
        <v>2054</v>
      </c>
      <c r="G15" s="7">
        <v>522750</v>
      </c>
      <c r="H15" s="8">
        <f t="shared" si="0"/>
        <v>-43.396517668749134</v>
      </c>
      <c r="I15" s="8">
        <f t="shared" si="1"/>
        <v>-68.06095475042761</v>
      </c>
      <c r="J15" s="9">
        <f t="shared" si="2"/>
        <v>-43.56774892803013</v>
      </c>
    </row>
    <row r="16" spans="1:10" ht="15">
      <c r="A16" s="10" t="s">
        <v>14</v>
      </c>
      <c r="B16" s="3">
        <v>1963618</v>
      </c>
      <c r="C16" s="3">
        <v>346399</v>
      </c>
      <c r="D16" s="3">
        <v>2310017</v>
      </c>
      <c r="E16" s="3">
        <v>1177046</v>
      </c>
      <c r="F16" s="3">
        <v>116863</v>
      </c>
      <c r="G16" s="3">
        <v>1293909</v>
      </c>
      <c r="H16" s="4">
        <f t="shared" si="0"/>
        <v>-40.05728201717442</v>
      </c>
      <c r="I16" s="4">
        <f t="shared" si="1"/>
        <v>-66.26347073750213</v>
      </c>
      <c r="J16" s="5">
        <f t="shared" si="2"/>
        <v>-43.98703559324455</v>
      </c>
    </row>
    <row r="17" spans="1:10" ht="15">
      <c r="A17" s="6" t="s">
        <v>15</v>
      </c>
      <c r="B17" s="7">
        <v>223213</v>
      </c>
      <c r="C17" s="7">
        <v>1369</v>
      </c>
      <c r="D17" s="7">
        <v>224582</v>
      </c>
      <c r="E17" s="7">
        <v>113470</v>
      </c>
      <c r="F17" s="7">
        <v>1293</v>
      </c>
      <c r="G17" s="7">
        <v>114763</v>
      </c>
      <c r="H17" s="8">
        <f t="shared" si="0"/>
        <v>-49.16514719124782</v>
      </c>
      <c r="I17" s="8">
        <f t="shared" si="1"/>
        <v>-5.551497443389335</v>
      </c>
      <c r="J17" s="9">
        <f t="shared" si="2"/>
        <v>-48.89928845588693</v>
      </c>
    </row>
    <row r="18" spans="1:10" ht="15">
      <c r="A18" s="10" t="s">
        <v>16</v>
      </c>
      <c r="B18" s="3">
        <v>296822</v>
      </c>
      <c r="C18" s="3">
        <v>0</v>
      </c>
      <c r="D18" s="3">
        <v>296822</v>
      </c>
      <c r="E18" s="3">
        <v>184818</v>
      </c>
      <c r="F18" s="3">
        <v>367</v>
      </c>
      <c r="G18" s="3">
        <v>185185</v>
      </c>
      <c r="H18" s="4">
        <f t="shared" si="0"/>
        <v>-37.734399741259075</v>
      </c>
      <c r="I18" s="4">
        <f t="shared" si="1"/>
        <v>0</v>
      </c>
      <c r="J18" s="5">
        <f t="shared" si="2"/>
        <v>-37.6107566150757</v>
      </c>
    </row>
    <row r="19" spans="1:10" ht="15">
      <c r="A19" s="6" t="s">
        <v>17</v>
      </c>
      <c r="B19" s="7">
        <v>147412</v>
      </c>
      <c r="C19" s="7">
        <v>6584</v>
      </c>
      <c r="D19" s="7">
        <v>153996</v>
      </c>
      <c r="E19" s="7">
        <v>83070</v>
      </c>
      <c r="F19" s="7">
        <v>3191</v>
      </c>
      <c r="G19" s="7">
        <v>86261</v>
      </c>
      <c r="H19" s="8">
        <f t="shared" si="0"/>
        <v>-43.647735598187396</v>
      </c>
      <c r="I19" s="8">
        <f t="shared" si="1"/>
        <v>-51.53402187120292</v>
      </c>
      <c r="J19" s="9">
        <f t="shared" si="2"/>
        <v>-43.98490869892724</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336675</v>
      </c>
      <c r="C21" s="7">
        <v>4498</v>
      </c>
      <c r="D21" s="7">
        <v>341173</v>
      </c>
      <c r="E21" s="7">
        <v>149495</v>
      </c>
      <c r="F21" s="7">
        <v>5272</v>
      </c>
      <c r="G21" s="7">
        <v>154767</v>
      </c>
      <c r="H21" s="8">
        <f t="shared" si="0"/>
        <v>-55.596643647434476</v>
      </c>
      <c r="I21" s="8">
        <f t="shared" si="1"/>
        <v>17.207647843485994</v>
      </c>
      <c r="J21" s="9">
        <f t="shared" si="2"/>
        <v>-54.63679716741946</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482886</v>
      </c>
      <c r="C23" s="7">
        <v>1249</v>
      </c>
      <c r="D23" s="7">
        <v>484135</v>
      </c>
      <c r="E23" s="7">
        <v>341366</v>
      </c>
      <c r="F23" s="7">
        <v>967</v>
      </c>
      <c r="G23" s="7">
        <v>342333</v>
      </c>
      <c r="H23" s="8">
        <f t="shared" si="0"/>
        <v>-29.307124248787495</v>
      </c>
      <c r="I23" s="8">
        <f t="shared" si="1"/>
        <v>-22.57806244995997</v>
      </c>
      <c r="J23" s="9">
        <f t="shared" si="2"/>
        <v>-29.28976421865802</v>
      </c>
    </row>
    <row r="24" spans="1:10" ht="15">
      <c r="A24" s="10" t="s">
        <v>21</v>
      </c>
      <c r="B24" s="3">
        <v>185688</v>
      </c>
      <c r="C24" s="3">
        <v>560</v>
      </c>
      <c r="D24" s="3">
        <v>186248</v>
      </c>
      <c r="E24" s="3">
        <v>112139</v>
      </c>
      <c r="F24" s="3">
        <v>0</v>
      </c>
      <c r="G24" s="3">
        <v>112139</v>
      </c>
      <c r="H24" s="4">
        <f t="shared" si="0"/>
        <v>-39.608913877041054</v>
      </c>
      <c r="I24" s="4">
        <f t="shared" si="1"/>
        <v>-100</v>
      </c>
      <c r="J24" s="5">
        <f t="shared" si="2"/>
        <v>-39.79049439457068</v>
      </c>
    </row>
    <row r="25" spans="1:10" ht="15">
      <c r="A25" s="6" t="s">
        <v>22</v>
      </c>
      <c r="B25" s="7">
        <v>233816</v>
      </c>
      <c r="C25" s="7">
        <v>15676</v>
      </c>
      <c r="D25" s="7">
        <v>249492</v>
      </c>
      <c r="E25" s="7">
        <v>51164</v>
      </c>
      <c r="F25" s="7">
        <v>9151</v>
      </c>
      <c r="G25" s="7">
        <v>60315</v>
      </c>
      <c r="H25" s="8">
        <f t="shared" si="0"/>
        <v>-78.11783624730558</v>
      </c>
      <c r="I25" s="8">
        <f t="shared" si="1"/>
        <v>-41.62413881092115</v>
      </c>
      <c r="J25" s="9">
        <f t="shared" si="2"/>
        <v>-75.8248761483334</v>
      </c>
    </row>
    <row r="26" spans="1:10" ht="15">
      <c r="A26" s="10" t="s">
        <v>23</v>
      </c>
      <c r="B26" s="3">
        <v>119561</v>
      </c>
      <c r="C26" s="3">
        <v>4160</v>
      </c>
      <c r="D26" s="3">
        <v>123721</v>
      </c>
      <c r="E26" s="3">
        <v>91715</v>
      </c>
      <c r="F26" s="3">
        <v>1316</v>
      </c>
      <c r="G26" s="3">
        <v>93031</v>
      </c>
      <c r="H26" s="4">
        <f t="shared" si="0"/>
        <v>-23.290203327171906</v>
      </c>
      <c r="I26" s="4">
        <f t="shared" si="1"/>
        <v>-68.36538461538461</v>
      </c>
      <c r="J26" s="5">
        <f t="shared" si="2"/>
        <v>-24.805813079428717</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485086</v>
      </c>
      <c r="C28" s="3">
        <v>117409</v>
      </c>
      <c r="D28" s="3">
        <v>602495</v>
      </c>
      <c r="E28" s="3">
        <v>213743</v>
      </c>
      <c r="F28" s="3">
        <v>7879</v>
      </c>
      <c r="G28" s="3">
        <v>221622</v>
      </c>
      <c r="H28" s="4">
        <f t="shared" si="0"/>
        <v>-55.93709156726848</v>
      </c>
      <c r="I28" s="4">
        <f t="shared" si="1"/>
        <v>-93.28927083954382</v>
      </c>
      <c r="J28" s="5">
        <f t="shared" si="2"/>
        <v>-63.21596029842571</v>
      </c>
    </row>
    <row r="29" spans="1:10" ht="15">
      <c r="A29" s="6" t="s">
        <v>26</v>
      </c>
      <c r="B29" s="7">
        <v>1568040</v>
      </c>
      <c r="C29" s="7">
        <v>73433</v>
      </c>
      <c r="D29" s="7">
        <v>1641473</v>
      </c>
      <c r="E29" s="7">
        <v>1015658</v>
      </c>
      <c r="F29" s="7">
        <v>22882</v>
      </c>
      <c r="G29" s="7">
        <v>1038540</v>
      </c>
      <c r="H29" s="8">
        <f t="shared" si="0"/>
        <v>-35.22754521568328</v>
      </c>
      <c r="I29" s="8">
        <f t="shared" si="1"/>
        <v>-68.8396225130391</v>
      </c>
      <c r="J29" s="9">
        <f t="shared" si="2"/>
        <v>-36.73121641355051</v>
      </c>
    </row>
    <row r="30" spans="1:10" ht="15">
      <c r="A30" s="10" t="s">
        <v>27</v>
      </c>
      <c r="B30" s="3">
        <v>802469</v>
      </c>
      <c r="C30" s="3">
        <v>39000</v>
      </c>
      <c r="D30" s="3">
        <v>841469</v>
      </c>
      <c r="E30" s="3">
        <v>482188</v>
      </c>
      <c r="F30" s="3">
        <v>23033</v>
      </c>
      <c r="G30" s="3">
        <v>505221</v>
      </c>
      <c r="H30" s="4">
        <f t="shared" si="0"/>
        <v>-39.91194675432945</v>
      </c>
      <c r="I30" s="4">
        <f t="shared" si="1"/>
        <v>-40.94102564102564</v>
      </c>
      <c r="J30" s="5">
        <f t="shared" si="2"/>
        <v>-39.959642007013926</v>
      </c>
    </row>
    <row r="31" spans="1:10" ht="15">
      <c r="A31" s="6" t="s">
        <v>28</v>
      </c>
      <c r="B31" s="7">
        <v>385378</v>
      </c>
      <c r="C31" s="7">
        <v>958</v>
      </c>
      <c r="D31" s="7">
        <v>386336</v>
      </c>
      <c r="E31" s="7">
        <v>208224</v>
      </c>
      <c r="F31" s="7">
        <v>559</v>
      </c>
      <c r="G31" s="7">
        <v>208783</v>
      </c>
      <c r="H31" s="8">
        <f t="shared" si="0"/>
        <v>-45.968892879199124</v>
      </c>
      <c r="I31" s="8">
        <f t="shared" si="1"/>
        <v>-41.64926931106472</v>
      </c>
      <c r="J31" s="9">
        <f t="shared" si="2"/>
        <v>-45.95818147933405</v>
      </c>
    </row>
    <row r="32" spans="1:10" ht="15">
      <c r="A32" s="10" t="s">
        <v>56</v>
      </c>
      <c r="B32" s="3">
        <v>657</v>
      </c>
      <c r="C32" s="3">
        <v>81397</v>
      </c>
      <c r="D32" s="3">
        <v>82054</v>
      </c>
      <c r="E32" s="3">
        <v>78</v>
      </c>
      <c r="F32" s="3">
        <v>50055</v>
      </c>
      <c r="G32" s="3">
        <v>50133</v>
      </c>
      <c r="H32" s="4">
        <f t="shared" si="0"/>
        <v>-88.12785388127854</v>
      </c>
      <c r="I32" s="4">
        <f t="shared" si="1"/>
        <v>-38.50510461073504</v>
      </c>
      <c r="J32" s="5">
        <f t="shared" si="2"/>
        <v>-38.90243010700271</v>
      </c>
    </row>
    <row r="33" spans="1:10" ht="15">
      <c r="A33" s="6" t="s">
        <v>68</v>
      </c>
      <c r="B33" s="7">
        <v>172593</v>
      </c>
      <c r="C33" s="7">
        <v>0</v>
      </c>
      <c r="D33" s="7">
        <v>172593</v>
      </c>
      <c r="E33" s="7">
        <v>87303</v>
      </c>
      <c r="F33" s="7">
        <v>0</v>
      </c>
      <c r="G33" s="7">
        <v>87303</v>
      </c>
      <c r="H33" s="8">
        <f t="shared" si="0"/>
        <v>-49.41683614051555</v>
      </c>
      <c r="I33" s="8">
        <f t="shared" si="1"/>
        <v>0</v>
      </c>
      <c r="J33" s="9">
        <f t="shared" si="2"/>
        <v>-49.41683614051555</v>
      </c>
    </row>
    <row r="34" spans="1:10" ht="15">
      <c r="A34" s="10" t="s">
        <v>29</v>
      </c>
      <c r="B34" s="3">
        <v>878859</v>
      </c>
      <c r="C34" s="3">
        <v>240275</v>
      </c>
      <c r="D34" s="3">
        <v>1119134</v>
      </c>
      <c r="E34" s="3">
        <v>540966</v>
      </c>
      <c r="F34" s="3">
        <v>58776</v>
      </c>
      <c r="G34" s="3">
        <v>599742</v>
      </c>
      <c r="H34" s="4">
        <f t="shared" si="0"/>
        <v>-38.44678156564363</v>
      </c>
      <c r="I34" s="4">
        <f t="shared" si="1"/>
        <v>-75.53802934137967</v>
      </c>
      <c r="J34" s="5">
        <f t="shared" si="2"/>
        <v>-46.41017072128986</v>
      </c>
    </row>
    <row r="35" spans="1:10" ht="15">
      <c r="A35" s="6" t="s">
        <v>67</v>
      </c>
      <c r="B35" s="7">
        <v>241997</v>
      </c>
      <c r="C35" s="7">
        <v>1081</v>
      </c>
      <c r="D35" s="7">
        <v>243078</v>
      </c>
      <c r="E35" s="7">
        <v>115512</v>
      </c>
      <c r="F35" s="7">
        <v>169</v>
      </c>
      <c r="G35" s="7">
        <v>115681</v>
      </c>
      <c r="H35" s="8">
        <f t="shared" si="0"/>
        <v>-52.267176865828915</v>
      </c>
      <c r="I35" s="8">
        <f t="shared" si="1"/>
        <v>-84.36632747456059</v>
      </c>
      <c r="J35" s="9">
        <f t="shared" si="2"/>
        <v>-52.40992603197328</v>
      </c>
    </row>
    <row r="36" spans="1:10" ht="15">
      <c r="A36" s="10" t="s">
        <v>30</v>
      </c>
      <c r="B36" s="3">
        <v>72989</v>
      </c>
      <c r="C36" s="3">
        <v>69771</v>
      </c>
      <c r="D36" s="3">
        <v>142760</v>
      </c>
      <c r="E36" s="3">
        <v>34962</v>
      </c>
      <c r="F36" s="3">
        <v>4460</v>
      </c>
      <c r="G36" s="3">
        <v>39422</v>
      </c>
      <c r="H36" s="4">
        <f t="shared" si="0"/>
        <v>-52.09963145131458</v>
      </c>
      <c r="I36" s="4">
        <f t="shared" si="1"/>
        <v>-93.60765934270685</v>
      </c>
      <c r="J36" s="5">
        <f t="shared" si="2"/>
        <v>-72.38582235920425</v>
      </c>
    </row>
    <row r="37" spans="1:10" ht="15">
      <c r="A37" s="6" t="s">
        <v>31</v>
      </c>
      <c r="B37" s="7">
        <v>244095</v>
      </c>
      <c r="C37" s="7">
        <v>262</v>
      </c>
      <c r="D37" s="7">
        <v>244357</v>
      </c>
      <c r="E37" s="7">
        <v>133752</v>
      </c>
      <c r="F37" s="7">
        <v>586</v>
      </c>
      <c r="G37" s="7">
        <v>134338</v>
      </c>
      <c r="H37" s="8">
        <f t="shared" si="0"/>
        <v>-45.20494069931789</v>
      </c>
      <c r="I37" s="8">
        <f t="shared" si="1"/>
        <v>123.66412213740459</v>
      </c>
      <c r="J37" s="9">
        <f t="shared" si="2"/>
        <v>-45.023878996713826</v>
      </c>
    </row>
    <row r="38" spans="1:10" ht="15">
      <c r="A38" s="10" t="s">
        <v>32</v>
      </c>
      <c r="B38" s="3">
        <v>478991</v>
      </c>
      <c r="C38" s="3">
        <v>194</v>
      </c>
      <c r="D38" s="3">
        <v>479185</v>
      </c>
      <c r="E38" s="3">
        <v>351876</v>
      </c>
      <c r="F38" s="3">
        <v>0</v>
      </c>
      <c r="G38" s="3">
        <v>351876</v>
      </c>
      <c r="H38" s="4">
        <f t="shared" si="0"/>
        <v>-26.538076915850194</v>
      </c>
      <c r="I38" s="4">
        <f t="shared" si="1"/>
        <v>-100</v>
      </c>
      <c r="J38" s="5">
        <f t="shared" si="2"/>
        <v>-26.567818274779054</v>
      </c>
    </row>
    <row r="39" spans="1:10" ht="15">
      <c r="A39" s="6" t="s">
        <v>33</v>
      </c>
      <c r="B39" s="7">
        <v>57483</v>
      </c>
      <c r="C39" s="7">
        <v>2260</v>
      </c>
      <c r="D39" s="7">
        <v>59743</v>
      </c>
      <c r="E39" s="7">
        <v>22899</v>
      </c>
      <c r="F39" s="7">
        <v>1291</v>
      </c>
      <c r="G39" s="7">
        <v>24190</v>
      </c>
      <c r="H39" s="8">
        <f t="shared" si="0"/>
        <v>-60.163874536819584</v>
      </c>
      <c r="I39" s="8">
        <f t="shared" si="1"/>
        <v>-42.876106194690266</v>
      </c>
      <c r="J39" s="9">
        <f t="shared" si="2"/>
        <v>-59.50990074150947</v>
      </c>
    </row>
    <row r="40" spans="1:10" ht="15">
      <c r="A40" s="10" t="s">
        <v>34</v>
      </c>
      <c r="B40" s="3">
        <v>1823619</v>
      </c>
      <c r="C40" s="3">
        <v>322730</v>
      </c>
      <c r="D40" s="3">
        <v>2146349</v>
      </c>
      <c r="E40" s="3">
        <v>898132</v>
      </c>
      <c r="F40" s="3">
        <v>192377</v>
      </c>
      <c r="G40" s="3">
        <v>1090509</v>
      </c>
      <c r="H40" s="4">
        <f t="shared" si="0"/>
        <v>-50.75001960387559</v>
      </c>
      <c r="I40" s="4">
        <f t="shared" si="1"/>
        <v>-40.390729092430206</v>
      </c>
      <c r="J40" s="5">
        <f t="shared" si="2"/>
        <v>-49.19237272223669</v>
      </c>
    </row>
    <row r="41" spans="1:10" ht="15">
      <c r="A41" s="6" t="s">
        <v>35</v>
      </c>
      <c r="B41" s="7">
        <v>48225</v>
      </c>
      <c r="C41" s="7">
        <v>5173</v>
      </c>
      <c r="D41" s="7">
        <v>53398</v>
      </c>
      <c r="E41" s="7">
        <v>10890</v>
      </c>
      <c r="F41" s="7">
        <v>1016</v>
      </c>
      <c r="G41" s="7">
        <v>11906</v>
      </c>
      <c r="H41" s="8">
        <f t="shared" si="0"/>
        <v>-77.41835147744945</v>
      </c>
      <c r="I41" s="8">
        <f t="shared" si="1"/>
        <v>-80.35955924995167</v>
      </c>
      <c r="J41" s="9">
        <f t="shared" si="2"/>
        <v>-77.70328476721974</v>
      </c>
    </row>
    <row r="42" spans="1:10" ht="15">
      <c r="A42" s="10" t="s">
        <v>36</v>
      </c>
      <c r="B42" s="3">
        <v>810765</v>
      </c>
      <c r="C42" s="3">
        <v>117118</v>
      </c>
      <c r="D42" s="3">
        <v>927883</v>
      </c>
      <c r="E42" s="3">
        <v>409396</v>
      </c>
      <c r="F42" s="3">
        <v>56032</v>
      </c>
      <c r="G42" s="3">
        <v>465428</v>
      </c>
      <c r="H42" s="4">
        <f t="shared" si="0"/>
        <v>-49.50497369768059</v>
      </c>
      <c r="I42" s="4">
        <f t="shared" si="1"/>
        <v>-52.15765296538534</v>
      </c>
      <c r="J42" s="5">
        <f t="shared" si="2"/>
        <v>-49.8397966122884</v>
      </c>
    </row>
    <row r="43" spans="1:10" ht="15">
      <c r="A43" s="6" t="s">
        <v>37</v>
      </c>
      <c r="B43" s="7">
        <v>667538</v>
      </c>
      <c r="C43" s="7">
        <v>9751</v>
      </c>
      <c r="D43" s="7">
        <v>677289</v>
      </c>
      <c r="E43" s="7">
        <v>445060</v>
      </c>
      <c r="F43" s="7">
        <v>4209</v>
      </c>
      <c r="G43" s="7">
        <v>449269</v>
      </c>
      <c r="H43" s="8">
        <f t="shared" si="0"/>
        <v>-33.32814012086203</v>
      </c>
      <c r="I43" s="8">
        <f t="shared" si="1"/>
        <v>-56.83519639011383</v>
      </c>
      <c r="J43" s="9">
        <f t="shared" si="2"/>
        <v>-33.66657364876737</v>
      </c>
    </row>
    <row r="44" spans="1:10" ht="15">
      <c r="A44" s="10" t="s">
        <v>38</v>
      </c>
      <c r="B44" s="3">
        <v>516641</v>
      </c>
      <c r="C44" s="3">
        <v>2388</v>
      </c>
      <c r="D44" s="3">
        <v>519029</v>
      </c>
      <c r="E44" s="3">
        <v>359370</v>
      </c>
      <c r="F44" s="3">
        <v>477</v>
      </c>
      <c r="G44" s="3">
        <v>359847</v>
      </c>
      <c r="H44" s="4">
        <f t="shared" si="0"/>
        <v>-30.44106062043082</v>
      </c>
      <c r="I44" s="4">
        <f t="shared" si="1"/>
        <v>-80.0251256281407</v>
      </c>
      <c r="J44" s="5">
        <f t="shared" si="2"/>
        <v>-30.66919189486522</v>
      </c>
    </row>
    <row r="45" spans="1:10" ht="15">
      <c r="A45" s="6" t="s">
        <v>70</v>
      </c>
      <c r="B45" s="7">
        <v>353294</v>
      </c>
      <c r="C45" s="7">
        <v>1575</v>
      </c>
      <c r="D45" s="7">
        <v>354869</v>
      </c>
      <c r="E45" s="7">
        <v>254560</v>
      </c>
      <c r="F45" s="7">
        <v>903</v>
      </c>
      <c r="G45" s="7">
        <v>255463</v>
      </c>
      <c r="H45" s="8">
        <f t="shared" si="0"/>
        <v>-27.946695952945706</v>
      </c>
      <c r="I45" s="8">
        <f t="shared" si="1"/>
        <v>-42.66666666666667</v>
      </c>
      <c r="J45" s="9">
        <f t="shared" si="2"/>
        <v>-28.01202697333382</v>
      </c>
    </row>
    <row r="46" spans="1:10" ht="15">
      <c r="A46" s="10" t="s">
        <v>39</v>
      </c>
      <c r="B46" s="3">
        <v>458023</v>
      </c>
      <c r="C46" s="3">
        <v>3890</v>
      </c>
      <c r="D46" s="3">
        <v>461913</v>
      </c>
      <c r="E46" s="3">
        <v>129289</v>
      </c>
      <c r="F46" s="3">
        <v>1148</v>
      </c>
      <c r="G46" s="3">
        <v>130437</v>
      </c>
      <c r="H46" s="4">
        <f t="shared" si="0"/>
        <v>-71.772378243014</v>
      </c>
      <c r="I46" s="4">
        <f t="shared" si="1"/>
        <v>-70.48843187660668</v>
      </c>
      <c r="J46" s="5">
        <f t="shared" si="2"/>
        <v>-71.76156548960519</v>
      </c>
    </row>
    <row r="47" spans="1:10" ht="15">
      <c r="A47" s="6" t="s">
        <v>40</v>
      </c>
      <c r="B47" s="7">
        <v>958242</v>
      </c>
      <c r="C47" s="7">
        <v>25127</v>
      </c>
      <c r="D47" s="7">
        <v>983369</v>
      </c>
      <c r="E47" s="7">
        <v>519060</v>
      </c>
      <c r="F47" s="7">
        <v>8803</v>
      </c>
      <c r="G47" s="7">
        <v>527863</v>
      </c>
      <c r="H47" s="8">
        <f t="shared" si="0"/>
        <v>-45.83205495062834</v>
      </c>
      <c r="I47" s="8">
        <f t="shared" si="1"/>
        <v>-64.96597285788197</v>
      </c>
      <c r="J47" s="9">
        <f t="shared" si="2"/>
        <v>-46.32096395147701</v>
      </c>
    </row>
    <row r="48" spans="1:10" ht="15">
      <c r="A48" s="10" t="s">
        <v>41</v>
      </c>
      <c r="B48" s="3">
        <v>1234455</v>
      </c>
      <c r="C48" s="3">
        <v>132443</v>
      </c>
      <c r="D48" s="3">
        <v>1366898</v>
      </c>
      <c r="E48" s="3">
        <v>756541</v>
      </c>
      <c r="F48" s="3">
        <v>74285</v>
      </c>
      <c r="G48" s="3">
        <v>830826</v>
      </c>
      <c r="H48" s="4">
        <f t="shared" si="0"/>
        <v>-38.71457444783326</v>
      </c>
      <c r="I48" s="4">
        <f t="shared" si="1"/>
        <v>-43.91172051373044</v>
      </c>
      <c r="J48" s="5">
        <f t="shared" si="2"/>
        <v>-39.21814209984944</v>
      </c>
    </row>
    <row r="49" spans="1:10" ht="15">
      <c r="A49" s="6" t="s">
        <v>42</v>
      </c>
      <c r="B49" s="7">
        <v>31175</v>
      </c>
      <c r="C49" s="7">
        <v>0</v>
      </c>
      <c r="D49" s="7">
        <v>31175</v>
      </c>
      <c r="E49" s="7">
        <v>28510</v>
      </c>
      <c r="F49" s="7">
        <v>0</v>
      </c>
      <c r="G49" s="7">
        <v>28510</v>
      </c>
      <c r="H49" s="8">
        <f t="shared" si="0"/>
        <v>-8.54851643945469</v>
      </c>
      <c r="I49" s="8">
        <f t="shared" si="1"/>
        <v>0</v>
      </c>
      <c r="J49" s="9">
        <f t="shared" si="2"/>
        <v>-8.54851643945469</v>
      </c>
    </row>
    <row r="50" spans="1:10" ht="15">
      <c r="A50" s="10" t="s">
        <v>43</v>
      </c>
      <c r="B50" s="3">
        <v>125834</v>
      </c>
      <c r="C50" s="3">
        <v>319</v>
      </c>
      <c r="D50" s="3">
        <v>126153</v>
      </c>
      <c r="E50" s="3">
        <v>76366</v>
      </c>
      <c r="F50" s="3">
        <v>0</v>
      </c>
      <c r="G50" s="3">
        <v>76366</v>
      </c>
      <c r="H50" s="4">
        <f t="shared" si="0"/>
        <v>-39.31210960471733</v>
      </c>
      <c r="I50" s="4">
        <f t="shared" si="1"/>
        <v>-100</v>
      </c>
      <c r="J50" s="5">
        <f t="shared" si="2"/>
        <v>-39.46556958613747</v>
      </c>
    </row>
    <row r="51" spans="1:10" ht="15">
      <c r="A51" s="6" t="s">
        <v>44</v>
      </c>
      <c r="B51" s="7">
        <v>450952</v>
      </c>
      <c r="C51" s="7">
        <v>4397</v>
      </c>
      <c r="D51" s="7">
        <v>455349</v>
      </c>
      <c r="E51" s="7">
        <v>274464</v>
      </c>
      <c r="F51" s="7">
        <v>4063</v>
      </c>
      <c r="G51" s="7">
        <v>278527</v>
      </c>
      <c r="H51" s="8">
        <f t="shared" si="0"/>
        <v>-39.13675956642836</v>
      </c>
      <c r="I51" s="8">
        <f t="shared" si="1"/>
        <v>-7.59608824198317</v>
      </c>
      <c r="J51" s="9">
        <f t="shared" si="2"/>
        <v>-38.83219245018656</v>
      </c>
    </row>
    <row r="52" spans="1:10" ht="15">
      <c r="A52" s="10" t="s">
        <v>75</v>
      </c>
      <c r="B52" s="3">
        <v>656181</v>
      </c>
      <c r="C52" s="3">
        <v>13629</v>
      </c>
      <c r="D52" s="3">
        <v>669810</v>
      </c>
      <c r="E52" s="3">
        <v>386110</v>
      </c>
      <c r="F52" s="3">
        <v>4217</v>
      </c>
      <c r="G52" s="3">
        <v>390327</v>
      </c>
      <c r="H52" s="4">
        <f t="shared" si="0"/>
        <v>-41.15800366057536</v>
      </c>
      <c r="I52" s="4">
        <f t="shared" si="1"/>
        <v>-69.05862499082838</v>
      </c>
      <c r="J52" s="5">
        <f t="shared" si="2"/>
        <v>-41.72571326196981</v>
      </c>
    </row>
    <row r="53" spans="1:10" ht="15">
      <c r="A53" s="6" t="s">
        <v>45</v>
      </c>
      <c r="B53" s="7">
        <v>341423</v>
      </c>
      <c r="C53" s="7">
        <v>0</v>
      </c>
      <c r="D53" s="7">
        <v>341423</v>
      </c>
      <c r="E53" s="7">
        <v>203077</v>
      </c>
      <c r="F53" s="7">
        <v>0</v>
      </c>
      <c r="G53" s="7">
        <v>203077</v>
      </c>
      <c r="H53" s="8">
        <f t="shared" si="0"/>
        <v>-40.520410165688894</v>
      </c>
      <c r="I53" s="8">
        <f t="shared" si="1"/>
        <v>0</v>
      </c>
      <c r="J53" s="9">
        <f t="shared" si="2"/>
        <v>-40.520410165688894</v>
      </c>
    </row>
    <row r="54" spans="1:10" ht="15">
      <c r="A54" s="10" t="s">
        <v>71</v>
      </c>
      <c r="B54" s="3">
        <v>64264</v>
      </c>
      <c r="C54" s="3">
        <v>1816</v>
      </c>
      <c r="D54" s="3">
        <v>66080</v>
      </c>
      <c r="E54" s="3">
        <v>22239</v>
      </c>
      <c r="F54" s="3">
        <v>405</v>
      </c>
      <c r="G54" s="3">
        <v>22644</v>
      </c>
      <c r="H54" s="4">
        <f t="shared" si="0"/>
        <v>-65.39431096726005</v>
      </c>
      <c r="I54" s="4">
        <f t="shared" si="1"/>
        <v>-77.69823788546255</v>
      </c>
      <c r="J54" s="5">
        <f t="shared" si="2"/>
        <v>-65.73244552058112</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25110</v>
      </c>
      <c r="C56" s="3">
        <v>508</v>
      </c>
      <c r="D56" s="3">
        <v>25618</v>
      </c>
      <c r="E56" s="3">
        <v>6804</v>
      </c>
      <c r="F56" s="3">
        <v>714</v>
      </c>
      <c r="G56" s="3">
        <v>7518</v>
      </c>
      <c r="H56" s="4">
        <f t="shared" si="0"/>
        <v>-72.90322580645162</v>
      </c>
      <c r="I56" s="4">
        <f t="shared" si="1"/>
        <v>40.55118110236221</v>
      </c>
      <c r="J56" s="5">
        <f t="shared" si="2"/>
        <v>-70.65344679522211</v>
      </c>
    </row>
    <row r="57" spans="1:10" ht="15">
      <c r="A57" s="6" t="s">
        <v>48</v>
      </c>
      <c r="B57" s="7">
        <v>1301335</v>
      </c>
      <c r="C57" s="7">
        <v>7268</v>
      </c>
      <c r="D57" s="7">
        <v>1308603</v>
      </c>
      <c r="E57" s="7">
        <v>902199</v>
      </c>
      <c r="F57" s="7">
        <v>1237</v>
      </c>
      <c r="G57" s="7">
        <v>903436</v>
      </c>
      <c r="H57" s="8">
        <f t="shared" si="0"/>
        <v>-30.671272193555083</v>
      </c>
      <c r="I57" s="8">
        <f t="shared" si="1"/>
        <v>-82.98018712162906</v>
      </c>
      <c r="J57" s="9">
        <f t="shared" si="2"/>
        <v>-30.961796664076118</v>
      </c>
    </row>
    <row r="58" spans="1:10" ht="15">
      <c r="A58" s="10" t="s">
        <v>57</v>
      </c>
      <c r="B58" s="3">
        <v>54582</v>
      </c>
      <c r="C58" s="3">
        <v>23730</v>
      </c>
      <c r="D58" s="3">
        <v>78312</v>
      </c>
      <c r="E58" s="3">
        <v>9512</v>
      </c>
      <c r="F58" s="3">
        <v>6938</v>
      </c>
      <c r="G58" s="3">
        <v>16450</v>
      </c>
      <c r="H58" s="4">
        <f t="shared" si="0"/>
        <v>-82.57300941702393</v>
      </c>
      <c r="I58" s="4">
        <f t="shared" si="1"/>
        <v>-70.76274757690688</v>
      </c>
      <c r="J58" s="5">
        <f t="shared" si="2"/>
        <v>-78.99427929308406</v>
      </c>
    </row>
    <row r="59" spans="1:10" ht="15">
      <c r="A59" s="6" t="s">
        <v>58</v>
      </c>
      <c r="B59" s="7">
        <v>18890</v>
      </c>
      <c r="C59" s="7">
        <v>9408</v>
      </c>
      <c r="D59" s="7">
        <v>28298</v>
      </c>
      <c r="E59" s="7">
        <v>2703</v>
      </c>
      <c r="F59" s="7">
        <v>7093</v>
      </c>
      <c r="G59" s="7">
        <v>9796</v>
      </c>
      <c r="H59" s="8">
        <f t="shared" si="0"/>
        <v>-85.69084171519322</v>
      </c>
      <c r="I59" s="8">
        <f t="shared" si="1"/>
        <v>-24.60671768707483</v>
      </c>
      <c r="J59" s="9">
        <f t="shared" si="2"/>
        <v>-65.38271255919146</v>
      </c>
    </row>
    <row r="60" spans="1:10" ht="15">
      <c r="A60" s="11" t="s">
        <v>49</v>
      </c>
      <c r="B60" s="12">
        <f>+B61-SUM(B59+B58+B32+B20+B10+B6+B5)</f>
        <v>60869224</v>
      </c>
      <c r="C60" s="12">
        <f>+C61-SUM(C59+C58+C32+C20+C10+C6+C5)</f>
        <v>53349749</v>
      </c>
      <c r="D60" s="12">
        <f>+D61-SUM(D59+D58+D32+D20+D10+D6+D5)</f>
        <v>114218973</v>
      </c>
      <c r="E60" s="12">
        <f>+E61-SUM(E59+E58+E32+E20+E10+E6+E5)</f>
        <v>28476851</v>
      </c>
      <c r="F60" s="12">
        <f>+F61-SUM(F59+F58+F32+F20+F10+F6+F5)</f>
        <v>10400699</v>
      </c>
      <c r="G60" s="12">
        <f>+G61-SUM(G59+G58+G32+G20+G10+G6+G5)</f>
        <v>38877550</v>
      </c>
      <c r="H60" s="13">
        <f aca="true" t="shared" si="3" ref="H60:J61">+_xlfn.IFERROR(((E60-B60)/B60)*100,0)</f>
        <v>-53.216339672738386</v>
      </c>
      <c r="I60" s="13">
        <f t="shared" si="3"/>
        <v>-80.50468990960013</v>
      </c>
      <c r="J60" s="13">
        <f t="shared" si="3"/>
        <v>-65.96226618146882</v>
      </c>
    </row>
    <row r="61" spans="1:10" ht="15">
      <c r="A61" s="14" t="s">
        <v>50</v>
      </c>
      <c r="B61" s="15">
        <f>SUM(B4:B59)</f>
        <v>92654565</v>
      </c>
      <c r="C61" s="15">
        <f>SUM(C4:C59)</f>
        <v>102349387</v>
      </c>
      <c r="D61" s="15">
        <f>SUM(D4:D59)</f>
        <v>195003952</v>
      </c>
      <c r="E61" s="15">
        <f>SUM(E4:E59)</f>
        <v>46664646</v>
      </c>
      <c r="F61" s="15">
        <f>SUM(F4:F59)</f>
        <v>30061253</v>
      </c>
      <c r="G61" s="15">
        <f>SUM(G4:G59)</f>
        <v>76725899</v>
      </c>
      <c r="H61" s="16">
        <f t="shared" si="3"/>
        <v>-49.635891118802405</v>
      </c>
      <c r="I61" s="16">
        <f t="shared" si="3"/>
        <v>-70.62879038054228</v>
      </c>
      <c r="J61" s="16">
        <f t="shared" si="3"/>
        <v>-60.65418253677238</v>
      </c>
    </row>
    <row r="62" spans="1:10" ht="15">
      <c r="A62" s="11" t="s">
        <v>60</v>
      </c>
      <c r="B62" s="12"/>
      <c r="C62" s="12"/>
      <c r="D62" s="12">
        <v>486573</v>
      </c>
      <c r="E62" s="12"/>
      <c r="F62" s="12"/>
      <c r="G62" s="12">
        <v>47576</v>
      </c>
      <c r="H62" s="13"/>
      <c r="I62" s="13"/>
      <c r="J62" s="13">
        <f>+_xlfn.IFERROR(((G62-D62)/D62)*100,0)</f>
        <v>-90.22222770272909</v>
      </c>
    </row>
    <row r="63" spans="1:10" ht="15">
      <c r="A63" s="11" t="s">
        <v>61</v>
      </c>
      <c r="B63" s="12"/>
      <c r="C63" s="12"/>
      <c r="D63" s="32">
        <v>26486</v>
      </c>
      <c r="E63" s="12"/>
      <c r="F63" s="12"/>
      <c r="G63" s="12">
        <v>75</v>
      </c>
      <c r="H63" s="13"/>
      <c r="I63" s="13"/>
      <c r="J63" s="13">
        <f>+_xlfn.IFERROR(((G63-D63)/D63)*100,0)</f>
        <v>-99.71683153364042</v>
      </c>
    </row>
    <row r="64" spans="1:10" ht="15.75" thickBot="1">
      <c r="A64" s="18" t="s">
        <v>62</v>
      </c>
      <c r="B64" s="19"/>
      <c r="C64" s="19"/>
      <c r="D64" s="19">
        <f>+D62+D63</f>
        <v>513059</v>
      </c>
      <c r="E64" s="19"/>
      <c r="F64" s="19"/>
      <c r="G64" s="19">
        <f>+G62+G63</f>
        <v>47651</v>
      </c>
      <c r="H64" s="57">
        <f>+_xlfn.IFERROR(((G64-D64)/D64)*100,0)</f>
        <v>-90.71237421037347</v>
      </c>
      <c r="I64" s="57"/>
      <c r="J64" s="58"/>
    </row>
    <row r="65" spans="1:10" ht="15.75" thickBot="1">
      <c r="A65" s="20" t="s">
        <v>63</v>
      </c>
      <c r="B65" s="33"/>
      <c r="C65" s="33"/>
      <c r="D65" s="33">
        <f>+D61+D64</f>
        <v>195517011</v>
      </c>
      <c r="E65" s="21"/>
      <c r="F65" s="21"/>
      <c r="G65" s="21">
        <f>+G61+G64</f>
        <v>76773550</v>
      </c>
      <c r="H65" s="61">
        <f>+_xlfn.IFERROR(((G65-D65)/D65)*100,0)</f>
        <v>-60.73305866976455</v>
      </c>
      <c r="I65" s="61"/>
      <c r="J65" s="62"/>
    </row>
    <row r="66" spans="1:10" ht="49.5" customHeight="1">
      <c r="A66" s="48" t="s">
        <v>72</v>
      </c>
      <c r="B66" s="48"/>
      <c r="C66" s="48"/>
      <c r="D66" s="48"/>
      <c r="E66" s="48"/>
      <c r="F66" s="48"/>
      <c r="G66" s="48"/>
      <c r="H66" s="48"/>
      <c r="I66" s="48"/>
      <c r="J66" s="48"/>
    </row>
    <row r="67" ht="15">
      <c r="A67" s="40"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46">
      <selection activeCell="E70" sqref="E70"/>
    </sheetView>
  </sheetViews>
  <sheetFormatPr defaultColWidth="9.140625" defaultRowHeight="15"/>
  <cols>
    <col min="1" max="1" width="34.00390625" style="0" bestFit="1" customWidth="1"/>
    <col min="2" max="10" width="14.28125" style="0" customWidth="1"/>
  </cols>
  <sheetData>
    <row r="1" spans="1:10" ht="24.75" customHeight="1">
      <c r="A1" s="49" t="s">
        <v>64</v>
      </c>
      <c r="B1" s="50"/>
      <c r="C1" s="50"/>
      <c r="D1" s="50"/>
      <c r="E1" s="50"/>
      <c r="F1" s="50"/>
      <c r="G1" s="50"/>
      <c r="H1" s="50"/>
      <c r="I1" s="50"/>
      <c r="J1" s="51"/>
    </row>
    <row r="2" spans="1:10" ht="27"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27767</v>
      </c>
      <c r="C4" s="3">
        <v>90900</v>
      </c>
      <c r="D4" s="3">
        <v>118667</v>
      </c>
      <c r="E4" s="3">
        <v>237</v>
      </c>
      <c r="F4" s="3">
        <v>18374</v>
      </c>
      <c r="G4" s="3">
        <v>18611</v>
      </c>
      <c r="H4" s="4">
        <f>+_xlfn.IFERROR(((E4-B4)/B4)*100,)</f>
        <v>-99.146468829906</v>
      </c>
      <c r="I4" s="4">
        <f>+_xlfn.IFERROR(((F4-C4)/C4)*100,)</f>
        <v>-79.78657865786579</v>
      </c>
      <c r="J4" s="5">
        <f>+_xlfn.IFERROR(((G4-D4)/D4)*100,)</f>
        <v>-84.31661708815425</v>
      </c>
    </row>
    <row r="5" spans="1:10" ht="15">
      <c r="A5" s="6" t="s">
        <v>69</v>
      </c>
      <c r="B5" s="7">
        <v>72639</v>
      </c>
      <c r="C5" s="7">
        <v>219595</v>
      </c>
      <c r="D5" s="7">
        <v>292234</v>
      </c>
      <c r="E5" s="7">
        <v>54012</v>
      </c>
      <c r="F5" s="7">
        <v>111911</v>
      </c>
      <c r="G5" s="7">
        <v>165923</v>
      </c>
      <c r="H5" s="8">
        <f>+_xlfn.IFERROR(((E5-B5)/B5)*100,)</f>
        <v>-25.643249494073434</v>
      </c>
      <c r="I5" s="8">
        <f>+_xlfn.IFERROR(((F5-C5)/C5)*100,)</f>
        <v>-49.03754639222205</v>
      </c>
      <c r="J5" s="9">
        <f>+_xlfn.IFERROR(((G5-D5)/D5)*100,)</f>
        <v>-43.222554528220535</v>
      </c>
    </row>
    <row r="6" spans="1:10" ht="15">
      <c r="A6" s="10" t="s">
        <v>53</v>
      </c>
      <c r="B6" s="3">
        <v>121760</v>
      </c>
      <c r="C6" s="3">
        <v>89674</v>
      </c>
      <c r="D6" s="3">
        <v>211434</v>
      </c>
      <c r="E6" s="3">
        <v>76031</v>
      </c>
      <c r="F6" s="3">
        <v>37333</v>
      </c>
      <c r="G6" s="3">
        <v>113364</v>
      </c>
      <c r="H6" s="4">
        <f aca="true" t="shared" si="0" ref="H6:H59">+_xlfn.IFERROR(((E6-B6)/B6)*100,)</f>
        <v>-37.55666885676741</v>
      </c>
      <c r="I6" s="4">
        <f aca="true" t="shared" si="1" ref="I6:I59">+_xlfn.IFERROR(((F6-C6)/C6)*100,)</f>
        <v>-58.36808885518656</v>
      </c>
      <c r="J6" s="5">
        <f aca="true" t="shared" si="2" ref="J6:J59">+_xlfn.IFERROR(((G6-D6)/D6)*100,)</f>
        <v>-46.383268537699706</v>
      </c>
    </row>
    <row r="7" spans="1:10" ht="15">
      <c r="A7" s="6" t="s">
        <v>6</v>
      </c>
      <c r="B7" s="7">
        <v>66840</v>
      </c>
      <c r="C7" s="7">
        <v>16776</v>
      </c>
      <c r="D7" s="7">
        <v>83616</v>
      </c>
      <c r="E7" s="7">
        <v>30598</v>
      </c>
      <c r="F7" s="7">
        <v>6459</v>
      </c>
      <c r="G7" s="7">
        <v>37057</v>
      </c>
      <c r="H7" s="8">
        <f t="shared" si="0"/>
        <v>-54.22202274087373</v>
      </c>
      <c r="I7" s="8">
        <f t="shared" si="1"/>
        <v>-61.49856938483548</v>
      </c>
      <c r="J7" s="9">
        <f t="shared" si="2"/>
        <v>-55.68192690394183</v>
      </c>
    </row>
    <row r="8" spans="1:10" ht="15">
      <c r="A8" s="10" t="s">
        <v>7</v>
      </c>
      <c r="B8" s="3">
        <v>49718</v>
      </c>
      <c r="C8" s="3">
        <v>21382</v>
      </c>
      <c r="D8" s="3">
        <v>71100</v>
      </c>
      <c r="E8" s="3">
        <v>29406</v>
      </c>
      <c r="F8" s="3">
        <v>8619</v>
      </c>
      <c r="G8" s="3">
        <v>38025</v>
      </c>
      <c r="H8" s="4">
        <f t="shared" si="0"/>
        <v>-40.854418922724165</v>
      </c>
      <c r="I8" s="4">
        <f t="shared" si="1"/>
        <v>-59.69039378916846</v>
      </c>
      <c r="J8" s="5">
        <f t="shared" si="2"/>
        <v>-46.51898734177215</v>
      </c>
    </row>
    <row r="9" spans="1:10" ht="15">
      <c r="A9" s="6" t="s">
        <v>8</v>
      </c>
      <c r="B9" s="7">
        <v>39755</v>
      </c>
      <c r="C9" s="7">
        <v>151699</v>
      </c>
      <c r="D9" s="7">
        <v>191454</v>
      </c>
      <c r="E9" s="7">
        <v>21129</v>
      </c>
      <c r="F9" s="7">
        <v>38659</v>
      </c>
      <c r="G9" s="7">
        <v>59788</v>
      </c>
      <c r="H9" s="8">
        <f t="shared" si="0"/>
        <v>-46.85196830587348</v>
      </c>
      <c r="I9" s="8">
        <f t="shared" si="1"/>
        <v>-74.51598230706861</v>
      </c>
      <c r="J9" s="9">
        <f t="shared" si="2"/>
        <v>-68.77161093526382</v>
      </c>
    </row>
    <row r="10" spans="1:10" ht="15">
      <c r="A10" s="10" t="s">
        <v>54</v>
      </c>
      <c r="B10" s="3">
        <v>3244</v>
      </c>
      <c r="C10" s="3">
        <v>3625</v>
      </c>
      <c r="D10" s="3">
        <v>6869</v>
      </c>
      <c r="E10" s="3">
        <v>1669</v>
      </c>
      <c r="F10" s="3">
        <v>447</v>
      </c>
      <c r="G10" s="3">
        <v>2116</v>
      </c>
      <c r="H10" s="4">
        <f t="shared" si="0"/>
        <v>-48.551171393341555</v>
      </c>
      <c r="I10" s="4">
        <f t="shared" si="1"/>
        <v>-87.66896551724138</v>
      </c>
      <c r="J10" s="5">
        <f t="shared" si="2"/>
        <v>-69.19493376037269</v>
      </c>
    </row>
    <row r="11" spans="1:10" ht="15">
      <c r="A11" s="6" t="s">
        <v>9</v>
      </c>
      <c r="B11" s="7">
        <v>9919</v>
      </c>
      <c r="C11" s="7">
        <v>18064</v>
      </c>
      <c r="D11" s="7">
        <v>27983</v>
      </c>
      <c r="E11" s="7">
        <v>5951</v>
      </c>
      <c r="F11" s="7">
        <v>6547</v>
      </c>
      <c r="G11" s="7">
        <v>12498</v>
      </c>
      <c r="H11" s="8">
        <f t="shared" si="0"/>
        <v>-40.00403266458312</v>
      </c>
      <c r="I11" s="8">
        <f t="shared" si="1"/>
        <v>-63.75664304694419</v>
      </c>
      <c r="J11" s="9">
        <f t="shared" si="2"/>
        <v>-55.337168995461525</v>
      </c>
    </row>
    <row r="12" spans="1:10" ht="15">
      <c r="A12" s="10" t="s">
        <v>10</v>
      </c>
      <c r="B12" s="3">
        <v>15940</v>
      </c>
      <c r="C12" s="3">
        <v>11008</v>
      </c>
      <c r="D12" s="3">
        <v>26948</v>
      </c>
      <c r="E12" s="3">
        <v>7352</v>
      </c>
      <c r="F12" s="3">
        <v>2898</v>
      </c>
      <c r="G12" s="3">
        <v>10250</v>
      </c>
      <c r="H12" s="4">
        <f t="shared" si="0"/>
        <v>-53.87703889585948</v>
      </c>
      <c r="I12" s="4">
        <f t="shared" si="1"/>
        <v>-73.67369186046511</v>
      </c>
      <c r="J12" s="5">
        <f t="shared" si="2"/>
        <v>-61.96378209885706</v>
      </c>
    </row>
    <row r="13" spans="1:10" ht="15">
      <c r="A13" s="6" t="s">
        <v>11</v>
      </c>
      <c r="B13" s="7">
        <v>23570</v>
      </c>
      <c r="C13" s="7">
        <v>5754</v>
      </c>
      <c r="D13" s="7">
        <v>29324</v>
      </c>
      <c r="E13" s="7">
        <v>14740</v>
      </c>
      <c r="F13" s="7">
        <v>1915</v>
      </c>
      <c r="G13" s="7">
        <v>16655</v>
      </c>
      <c r="H13" s="8">
        <f t="shared" si="0"/>
        <v>-37.462876537972</v>
      </c>
      <c r="I13" s="8">
        <f t="shared" si="1"/>
        <v>-66.71880431004519</v>
      </c>
      <c r="J13" s="9">
        <f t="shared" si="2"/>
        <v>-43.20351930159596</v>
      </c>
    </row>
    <row r="14" spans="1:10" ht="15">
      <c r="A14" s="10" t="s">
        <v>12</v>
      </c>
      <c r="B14" s="3">
        <v>18556</v>
      </c>
      <c r="C14" s="3">
        <v>2990</v>
      </c>
      <c r="D14" s="3">
        <v>21546</v>
      </c>
      <c r="E14" s="3">
        <v>11516</v>
      </c>
      <c r="F14" s="3">
        <v>564</v>
      </c>
      <c r="G14" s="3">
        <v>12080</v>
      </c>
      <c r="H14" s="4">
        <f t="shared" si="0"/>
        <v>-37.939211036861394</v>
      </c>
      <c r="I14" s="4">
        <f t="shared" si="1"/>
        <v>-81.1371237458194</v>
      </c>
      <c r="J14" s="5">
        <f t="shared" si="2"/>
        <v>-43.933908846189546</v>
      </c>
    </row>
    <row r="15" spans="1:10" ht="15">
      <c r="A15" s="6" t="s">
        <v>13</v>
      </c>
      <c r="B15" s="7">
        <v>5543</v>
      </c>
      <c r="C15" s="7">
        <v>73</v>
      </c>
      <c r="D15" s="7">
        <v>5616</v>
      </c>
      <c r="E15" s="7">
        <v>3484</v>
      </c>
      <c r="F15" s="7">
        <v>15</v>
      </c>
      <c r="G15" s="7">
        <v>3499</v>
      </c>
      <c r="H15" s="8">
        <f t="shared" si="0"/>
        <v>-37.14594984665344</v>
      </c>
      <c r="I15" s="8">
        <f t="shared" si="1"/>
        <v>-79.45205479452055</v>
      </c>
      <c r="J15" s="9">
        <f t="shared" si="2"/>
        <v>-37.695868945868945</v>
      </c>
    </row>
    <row r="16" spans="1:10" ht="15">
      <c r="A16" s="10" t="s">
        <v>14</v>
      </c>
      <c r="B16" s="3">
        <v>12251</v>
      </c>
      <c r="C16" s="3">
        <v>2357</v>
      </c>
      <c r="D16" s="3">
        <v>14608</v>
      </c>
      <c r="E16" s="3">
        <v>8651</v>
      </c>
      <c r="F16" s="3">
        <v>968</v>
      </c>
      <c r="G16" s="3">
        <v>9619</v>
      </c>
      <c r="H16" s="4">
        <f t="shared" si="0"/>
        <v>-29.38535629744511</v>
      </c>
      <c r="I16" s="4">
        <f t="shared" si="1"/>
        <v>-58.93084429359355</v>
      </c>
      <c r="J16" s="5">
        <f t="shared" si="2"/>
        <v>-34.152519167579406</v>
      </c>
    </row>
    <row r="17" spans="1:10" ht="15">
      <c r="A17" s="6" t="s">
        <v>15</v>
      </c>
      <c r="B17" s="7">
        <v>1456</v>
      </c>
      <c r="C17" s="7">
        <v>13</v>
      </c>
      <c r="D17" s="7">
        <v>1469</v>
      </c>
      <c r="E17" s="7">
        <v>886</v>
      </c>
      <c r="F17" s="7">
        <v>10</v>
      </c>
      <c r="G17" s="7">
        <v>896</v>
      </c>
      <c r="H17" s="8">
        <f t="shared" si="0"/>
        <v>-39.14835164835165</v>
      </c>
      <c r="I17" s="8">
        <f t="shared" si="1"/>
        <v>-23.076923076923077</v>
      </c>
      <c r="J17" s="9">
        <f t="shared" si="2"/>
        <v>-39.00612661674609</v>
      </c>
    </row>
    <row r="18" spans="1:10" ht="15">
      <c r="A18" s="10" t="s">
        <v>16</v>
      </c>
      <c r="B18" s="3">
        <v>1891</v>
      </c>
      <c r="C18" s="3">
        <v>0</v>
      </c>
      <c r="D18" s="3">
        <v>1891</v>
      </c>
      <c r="E18" s="3">
        <v>1377</v>
      </c>
      <c r="F18" s="3">
        <v>2</v>
      </c>
      <c r="G18" s="3">
        <v>1379</v>
      </c>
      <c r="H18" s="4">
        <f t="shared" si="0"/>
        <v>-27.181385510312005</v>
      </c>
      <c r="I18" s="4">
        <f t="shared" si="1"/>
        <v>0</v>
      </c>
      <c r="J18" s="5">
        <f t="shared" si="2"/>
        <v>-27.07562136435748</v>
      </c>
    </row>
    <row r="19" spans="1:10" ht="15">
      <c r="A19" s="6" t="s">
        <v>17</v>
      </c>
      <c r="B19" s="7">
        <v>1001</v>
      </c>
      <c r="C19" s="7">
        <v>39</v>
      </c>
      <c r="D19" s="7">
        <v>1040</v>
      </c>
      <c r="E19" s="7">
        <v>687</v>
      </c>
      <c r="F19" s="7">
        <v>24</v>
      </c>
      <c r="G19" s="7">
        <v>711</v>
      </c>
      <c r="H19" s="8">
        <f t="shared" si="0"/>
        <v>-31.368631368631366</v>
      </c>
      <c r="I19" s="8">
        <f t="shared" si="1"/>
        <v>-38.46153846153847</v>
      </c>
      <c r="J19" s="9">
        <f t="shared" si="2"/>
        <v>-31.634615384615383</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2221</v>
      </c>
      <c r="C21" s="7">
        <v>34</v>
      </c>
      <c r="D21" s="7">
        <v>2255</v>
      </c>
      <c r="E21" s="7">
        <v>1323</v>
      </c>
      <c r="F21" s="7">
        <v>56</v>
      </c>
      <c r="G21" s="7">
        <v>1379</v>
      </c>
      <c r="H21" s="8">
        <f t="shared" si="0"/>
        <v>-40.432237730751915</v>
      </c>
      <c r="I21" s="8">
        <f t="shared" si="1"/>
        <v>64.70588235294117</v>
      </c>
      <c r="J21" s="9">
        <f t="shared" si="2"/>
        <v>-38.847006651884705</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2858</v>
      </c>
      <c r="C23" s="7">
        <v>7</v>
      </c>
      <c r="D23" s="7">
        <v>2865</v>
      </c>
      <c r="E23" s="7">
        <v>2321</v>
      </c>
      <c r="F23" s="7">
        <v>7</v>
      </c>
      <c r="G23" s="7">
        <v>2328</v>
      </c>
      <c r="H23" s="8">
        <f t="shared" si="0"/>
        <v>-18.78936319104269</v>
      </c>
      <c r="I23" s="8">
        <f t="shared" si="1"/>
        <v>0</v>
      </c>
      <c r="J23" s="9">
        <f t="shared" si="2"/>
        <v>-18.7434554973822</v>
      </c>
    </row>
    <row r="24" spans="1:10" ht="15">
      <c r="A24" s="10" t="s">
        <v>21</v>
      </c>
      <c r="B24" s="3">
        <v>1265</v>
      </c>
      <c r="C24" s="3">
        <v>4</v>
      </c>
      <c r="D24" s="3">
        <v>1269</v>
      </c>
      <c r="E24" s="3">
        <v>930</v>
      </c>
      <c r="F24" s="3">
        <v>0</v>
      </c>
      <c r="G24" s="3">
        <v>930</v>
      </c>
      <c r="H24" s="4">
        <f t="shared" si="0"/>
        <v>-26.48221343873518</v>
      </c>
      <c r="I24" s="4">
        <f t="shared" si="1"/>
        <v>-100</v>
      </c>
      <c r="J24" s="5">
        <f t="shared" si="2"/>
        <v>-26.713947990543733</v>
      </c>
    </row>
    <row r="25" spans="1:10" ht="15">
      <c r="A25" s="6" t="s">
        <v>22</v>
      </c>
      <c r="B25" s="7">
        <v>1655</v>
      </c>
      <c r="C25" s="7">
        <v>97</v>
      </c>
      <c r="D25" s="7">
        <v>1752</v>
      </c>
      <c r="E25" s="7">
        <v>489</v>
      </c>
      <c r="F25" s="7">
        <v>69</v>
      </c>
      <c r="G25" s="7">
        <v>558</v>
      </c>
      <c r="H25" s="8">
        <f t="shared" si="0"/>
        <v>-70.45317220543807</v>
      </c>
      <c r="I25" s="8">
        <f t="shared" si="1"/>
        <v>-28.865979381443296</v>
      </c>
      <c r="J25" s="9">
        <f t="shared" si="2"/>
        <v>-68.15068493150685</v>
      </c>
    </row>
    <row r="26" spans="1:10" ht="15">
      <c r="A26" s="10" t="s">
        <v>23</v>
      </c>
      <c r="B26" s="3">
        <v>871</v>
      </c>
      <c r="C26" s="3">
        <v>27</v>
      </c>
      <c r="D26" s="3">
        <v>898</v>
      </c>
      <c r="E26" s="3">
        <v>620</v>
      </c>
      <c r="F26" s="3">
        <v>8</v>
      </c>
      <c r="G26" s="3">
        <v>628</v>
      </c>
      <c r="H26" s="4">
        <f t="shared" si="0"/>
        <v>-28.817451205510906</v>
      </c>
      <c r="I26" s="4">
        <f t="shared" si="1"/>
        <v>-70.37037037037037</v>
      </c>
      <c r="J26" s="5">
        <f t="shared" si="2"/>
        <v>-30.066815144766146</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3402</v>
      </c>
      <c r="C28" s="3">
        <v>623</v>
      </c>
      <c r="D28" s="3">
        <v>4025</v>
      </c>
      <c r="E28" s="3">
        <v>1858</v>
      </c>
      <c r="F28" s="3">
        <v>53</v>
      </c>
      <c r="G28" s="3">
        <v>1911</v>
      </c>
      <c r="H28" s="4">
        <f t="shared" si="0"/>
        <v>-45.385067607289834</v>
      </c>
      <c r="I28" s="4">
        <f t="shared" si="1"/>
        <v>-91.49277688603532</v>
      </c>
      <c r="J28" s="5">
        <f t="shared" si="2"/>
        <v>-52.52173913043479</v>
      </c>
    </row>
    <row r="29" spans="1:10" ht="15">
      <c r="A29" s="6" t="s">
        <v>26</v>
      </c>
      <c r="B29" s="7">
        <v>9400</v>
      </c>
      <c r="C29" s="7">
        <v>572</v>
      </c>
      <c r="D29" s="7">
        <v>9972</v>
      </c>
      <c r="E29" s="7">
        <v>6814</v>
      </c>
      <c r="F29" s="7">
        <v>214</v>
      </c>
      <c r="G29" s="7">
        <v>7028</v>
      </c>
      <c r="H29" s="8">
        <f t="shared" si="0"/>
        <v>-27.51063829787234</v>
      </c>
      <c r="I29" s="8">
        <f t="shared" si="1"/>
        <v>-62.58741258741259</v>
      </c>
      <c r="J29" s="9">
        <f t="shared" si="2"/>
        <v>-29.52266345768151</v>
      </c>
    </row>
    <row r="30" spans="1:10" ht="15">
      <c r="A30" s="10" t="s">
        <v>27</v>
      </c>
      <c r="B30" s="3">
        <v>4888</v>
      </c>
      <c r="C30" s="3">
        <v>261</v>
      </c>
      <c r="D30" s="3">
        <v>5149</v>
      </c>
      <c r="E30" s="3">
        <v>3392</v>
      </c>
      <c r="F30" s="3">
        <v>221</v>
      </c>
      <c r="G30" s="3">
        <v>3613</v>
      </c>
      <c r="H30" s="4">
        <f t="shared" si="0"/>
        <v>-30.605564648117838</v>
      </c>
      <c r="I30" s="4">
        <f t="shared" si="1"/>
        <v>-15.32567049808429</v>
      </c>
      <c r="J30" s="5">
        <f t="shared" si="2"/>
        <v>-29.831035152456785</v>
      </c>
    </row>
    <row r="31" spans="1:10" ht="15">
      <c r="A31" s="6" t="s">
        <v>28</v>
      </c>
      <c r="B31" s="7">
        <v>2451</v>
      </c>
      <c r="C31" s="7">
        <v>8</v>
      </c>
      <c r="D31" s="7">
        <v>2459</v>
      </c>
      <c r="E31" s="7">
        <v>1632</v>
      </c>
      <c r="F31" s="7">
        <v>6</v>
      </c>
      <c r="G31" s="7">
        <v>1638</v>
      </c>
      <c r="H31" s="8">
        <f t="shared" si="0"/>
        <v>-33.414932680538556</v>
      </c>
      <c r="I31" s="8">
        <f t="shared" si="1"/>
        <v>-25</v>
      </c>
      <c r="J31" s="9">
        <f t="shared" si="2"/>
        <v>-33.38755591703945</v>
      </c>
    </row>
    <row r="32" spans="1:10" ht="15">
      <c r="A32" s="10" t="s">
        <v>56</v>
      </c>
      <c r="B32" s="3">
        <v>6</v>
      </c>
      <c r="C32" s="3">
        <v>561</v>
      </c>
      <c r="D32" s="3">
        <v>567</v>
      </c>
      <c r="E32" s="3">
        <v>2</v>
      </c>
      <c r="F32" s="3">
        <v>413</v>
      </c>
      <c r="G32" s="3">
        <v>415</v>
      </c>
      <c r="H32" s="4">
        <f t="shared" si="0"/>
        <v>-66.66666666666666</v>
      </c>
      <c r="I32" s="4">
        <f t="shared" si="1"/>
        <v>-26.38146167557932</v>
      </c>
      <c r="J32" s="5">
        <f t="shared" si="2"/>
        <v>-26.807760141093475</v>
      </c>
    </row>
    <row r="33" spans="1:10" ht="15">
      <c r="A33" s="6" t="s">
        <v>68</v>
      </c>
      <c r="B33" s="7">
        <v>1140</v>
      </c>
      <c r="C33" s="7">
        <v>0</v>
      </c>
      <c r="D33" s="7">
        <v>1140</v>
      </c>
      <c r="E33" s="7">
        <v>790</v>
      </c>
      <c r="F33" s="7">
        <v>0</v>
      </c>
      <c r="G33" s="7">
        <v>790</v>
      </c>
      <c r="H33" s="8">
        <f t="shared" si="0"/>
        <v>-30.701754385964914</v>
      </c>
      <c r="I33" s="8">
        <f t="shared" si="1"/>
        <v>0</v>
      </c>
      <c r="J33" s="9">
        <f t="shared" si="2"/>
        <v>-30.701754385964914</v>
      </c>
    </row>
    <row r="34" spans="1:10" ht="15">
      <c r="A34" s="10" t="s">
        <v>29</v>
      </c>
      <c r="B34" s="3">
        <v>5573</v>
      </c>
      <c r="C34" s="3">
        <v>1920</v>
      </c>
      <c r="D34" s="3">
        <v>7493</v>
      </c>
      <c r="E34" s="3">
        <v>4427</v>
      </c>
      <c r="F34" s="3">
        <v>528</v>
      </c>
      <c r="G34" s="3">
        <v>4955</v>
      </c>
      <c r="H34" s="4">
        <f t="shared" si="0"/>
        <v>-20.563430827202584</v>
      </c>
      <c r="I34" s="4">
        <f t="shared" si="1"/>
        <v>-72.5</v>
      </c>
      <c r="J34" s="5">
        <f t="shared" si="2"/>
        <v>-33.871613505938875</v>
      </c>
    </row>
    <row r="35" spans="1:10" ht="15">
      <c r="A35" s="6" t="s">
        <v>67</v>
      </c>
      <c r="B35" s="7">
        <v>1506</v>
      </c>
      <c r="C35" s="7">
        <v>10</v>
      </c>
      <c r="D35" s="7">
        <v>1516</v>
      </c>
      <c r="E35" s="7">
        <v>829</v>
      </c>
      <c r="F35" s="7">
        <v>2</v>
      </c>
      <c r="G35" s="7">
        <v>831</v>
      </c>
      <c r="H35" s="8">
        <f t="shared" si="0"/>
        <v>-44.9535192563081</v>
      </c>
      <c r="I35" s="8">
        <f t="shared" si="1"/>
        <v>-80</v>
      </c>
      <c r="J35" s="9">
        <f t="shared" si="2"/>
        <v>-45.184696569920845</v>
      </c>
    </row>
    <row r="36" spans="1:10" ht="15">
      <c r="A36" s="10" t="s">
        <v>30</v>
      </c>
      <c r="B36" s="3">
        <v>574</v>
      </c>
      <c r="C36" s="3">
        <v>317</v>
      </c>
      <c r="D36" s="3">
        <v>891</v>
      </c>
      <c r="E36" s="3">
        <v>347</v>
      </c>
      <c r="F36" s="3">
        <v>38</v>
      </c>
      <c r="G36" s="3">
        <v>385</v>
      </c>
      <c r="H36" s="4">
        <f t="shared" si="0"/>
        <v>-39.54703832752614</v>
      </c>
      <c r="I36" s="4">
        <f t="shared" si="1"/>
        <v>-88.01261829652996</v>
      </c>
      <c r="J36" s="5">
        <f t="shared" si="2"/>
        <v>-56.79012345679012</v>
      </c>
    </row>
    <row r="37" spans="1:10" ht="15">
      <c r="A37" s="6" t="s">
        <v>31</v>
      </c>
      <c r="B37" s="7">
        <v>1757</v>
      </c>
      <c r="C37" s="7">
        <v>4</v>
      </c>
      <c r="D37" s="7">
        <v>1761</v>
      </c>
      <c r="E37" s="7">
        <v>1125</v>
      </c>
      <c r="F37" s="7">
        <v>5</v>
      </c>
      <c r="G37" s="7">
        <v>1130</v>
      </c>
      <c r="H37" s="8">
        <f t="shared" si="0"/>
        <v>-35.97040409789414</v>
      </c>
      <c r="I37" s="8">
        <f t="shared" si="1"/>
        <v>25</v>
      </c>
      <c r="J37" s="9">
        <f t="shared" si="2"/>
        <v>-35.83191368540602</v>
      </c>
    </row>
    <row r="38" spans="1:10" ht="15">
      <c r="A38" s="10" t="s">
        <v>32</v>
      </c>
      <c r="B38" s="3">
        <v>2886</v>
      </c>
      <c r="C38" s="3">
        <v>1</v>
      </c>
      <c r="D38" s="3">
        <v>2887</v>
      </c>
      <c r="E38" s="3">
        <v>2416</v>
      </c>
      <c r="F38" s="3">
        <v>0</v>
      </c>
      <c r="G38" s="3">
        <v>2416</v>
      </c>
      <c r="H38" s="4">
        <f t="shared" si="0"/>
        <v>-16.285516285516284</v>
      </c>
      <c r="I38" s="4">
        <f t="shared" si="1"/>
        <v>-100</v>
      </c>
      <c r="J38" s="5">
        <f t="shared" si="2"/>
        <v>-16.314513335642538</v>
      </c>
    </row>
    <row r="39" spans="1:10" ht="15">
      <c r="A39" s="6" t="s">
        <v>33</v>
      </c>
      <c r="B39" s="7">
        <v>474</v>
      </c>
      <c r="C39" s="7">
        <v>20</v>
      </c>
      <c r="D39" s="7">
        <v>494</v>
      </c>
      <c r="E39" s="7">
        <v>231</v>
      </c>
      <c r="F39" s="7">
        <v>11</v>
      </c>
      <c r="G39" s="7">
        <v>242</v>
      </c>
      <c r="H39" s="8">
        <f t="shared" si="0"/>
        <v>-51.26582278481012</v>
      </c>
      <c r="I39" s="8">
        <f t="shared" si="1"/>
        <v>-45</v>
      </c>
      <c r="J39" s="9">
        <f t="shared" si="2"/>
        <v>-51.012145748987855</v>
      </c>
    </row>
    <row r="40" spans="1:10" ht="15">
      <c r="A40" s="10" t="s">
        <v>34</v>
      </c>
      <c r="B40" s="3">
        <v>11180</v>
      </c>
      <c r="C40" s="3">
        <v>2166</v>
      </c>
      <c r="D40" s="3">
        <v>13346</v>
      </c>
      <c r="E40" s="3">
        <v>6678</v>
      </c>
      <c r="F40" s="3">
        <v>1635</v>
      </c>
      <c r="G40" s="3">
        <v>8313</v>
      </c>
      <c r="H40" s="4">
        <f t="shared" si="0"/>
        <v>-40.26833631484794</v>
      </c>
      <c r="I40" s="4">
        <f t="shared" si="1"/>
        <v>-24.51523545706371</v>
      </c>
      <c r="J40" s="5">
        <f t="shared" si="2"/>
        <v>-37.7116739097857</v>
      </c>
    </row>
    <row r="41" spans="1:10" ht="15">
      <c r="A41" s="6" t="s">
        <v>35</v>
      </c>
      <c r="B41" s="7">
        <v>290</v>
      </c>
      <c r="C41" s="7">
        <v>34</v>
      </c>
      <c r="D41" s="7">
        <v>324</v>
      </c>
      <c r="E41" s="7">
        <v>79</v>
      </c>
      <c r="F41" s="7">
        <v>6</v>
      </c>
      <c r="G41" s="7">
        <v>85</v>
      </c>
      <c r="H41" s="8">
        <f t="shared" si="0"/>
        <v>-72.75862068965517</v>
      </c>
      <c r="I41" s="8">
        <f t="shared" si="1"/>
        <v>-82.35294117647058</v>
      </c>
      <c r="J41" s="9">
        <f t="shared" si="2"/>
        <v>-73.76543209876543</v>
      </c>
    </row>
    <row r="42" spans="1:10" ht="15">
      <c r="A42" s="10" t="s">
        <v>36</v>
      </c>
      <c r="B42" s="3">
        <v>5363</v>
      </c>
      <c r="C42" s="3">
        <v>828</v>
      </c>
      <c r="D42" s="3">
        <v>6191</v>
      </c>
      <c r="E42" s="3">
        <v>3103</v>
      </c>
      <c r="F42" s="3">
        <v>474</v>
      </c>
      <c r="G42" s="3">
        <v>3577</v>
      </c>
      <c r="H42" s="4">
        <f t="shared" si="0"/>
        <v>-42.14059295170613</v>
      </c>
      <c r="I42" s="4">
        <f t="shared" si="1"/>
        <v>-42.7536231884058</v>
      </c>
      <c r="J42" s="5">
        <f t="shared" si="2"/>
        <v>-42.22258116620901</v>
      </c>
    </row>
    <row r="43" spans="1:10" ht="15">
      <c r="A43" s="6" t="s">
        <v>37</v>
      </c>
      <c r="B43" s="7">
        <v>4151</v>
      </c>
      <c r="C43" s="7">
        <v>69</v>
      </c>
      <c r="D43" s="7">
        <v>4220</v>
      </c>
      <c r="E43" s="7">
        <v>3214</v>
      </c>
      <c r="F43" s="7">
        <v>40</v>
      </c>
      <c r="G43" s="7">
        <v>3254</v>
      </c>
      <c r="H43" s="8">
        <f t="shared" si="0"/>
        <v>-22.57287400626355</v>
      </c>
      <c r="I43" s="8">
        <f t="shared" si="1"/>
        <v>-42.028985507246375</v>
      </c>
      <c r="J43" s="9">
        <f t="shared" si="2"/>
        <v>-22.89099526066351</v>
      </c>
    </row>
    <row r="44" spans="1:10" ht="15">
      <c r="A44" s="10" t="s">
        <v>38</v>
      </c>
      <c r="B44" s="3">
        <v>3126</v>
      </c>
      <c r="C44" s="3">
        <v>17</v>
      </c>
      <c r="D44" s="3">
        <v>3143</v>
      </c>
      <c r="E44" s="3">
        <v>2446</v>
      </c>
      <c r="F44" s="3">
        <v>3</v>
      </c>
      <c r="G44" s="3">
        <v>2449</v>
      </c>
      <c r="H44" s="4">
        <f t="shared" si="0"/>
        <v>-21.753039027511196</v>
      </c>
      <c r="I44" s="4">
        <f t="shared" si="1"/>
        <v>-82.35294117647058</v>
      </c>
      <c r="J44" s="5">
        <f t="shared" si="2"/>
        <v>-22.080814508431434</v>
      </c>
    </row>
    <row r="45" spans="1:10" ht="15">
      <c r="A45" s="6" t="s">
        <v>70</v>
      </c>
      <c r="B45" s="7">
        <v>2144</v>
      </c>
      <c r="C45" s="7">
        <v>12</v>
      </c>
      <c r="D45" s="7">
        <v>2156</v>
      </c>
      <c r="E45" s="7">
        <v>1830</v>
      </c>
      <c r="F45" s="7">
        <v>9</v>
      </c>
      <c r="G45" s="7">
        <v>1839</v>
      </c>
      <c r="H45" s="8">
        <f t="shared" si="0"/>
        <v>-14.645522388059701</v>
      </c>
      <c r="I45" s="8">
        <f t="shared" si="1"/>
        <v>-25</v>
      </c>
      <c r="J45" s="9">
        <f t="shared" si="2"/>
        <v>-14.703153988868275</v>
      </c>
    </row>
    <row r="46" spans="1:10" ht="15">
      <c r="A46" s="10" t="s">
        <v>39</v>
      </c>
      <c r="B46" s="3">
        <v>2850</v>
      </c>
      <c r="C46" s="3">
        <v>29</v>
      </c>
      <c r="D46" s="3">
        <v>2879</v>
      </c>
      <c r="E46" s="3">
        <v>1030</v>
      </c>
      <c r="F46" s="3">
        <v>7</v>
      </c>
      <c r="G46" s="3">
        <v>1037</v>
      </c>
      <c r="H46" s="4">
        <f t="shared" si="0"/>
        <v>-63.859649122807014</v>
      </c>
      <c r="I46" s="4">
        <f t="shared" si="1"/>
        <v>-75.86206896551724</v>
      </c>
      <c r="J46" s="5">
        <f t="shared" si="2"/>
        <v>-63.98054880166725</v>
      </c>
    </row>
    <row r="47" spans="1:10" ht="15">
      <c r="A47" s="6" t="s">
        <v>40</v>
      </c>
      <c r="B47" s="7">
        <v>5888</v>
      </c>
      <c r="C47" s="7">
        <v>175</v>
      </c>
      <c r="D47" s="7">
        <v>6063</v>
      </c>
      <c r="E47" s="7">
        <v>3634</v>
      </c>
      <c r="F47" s="7">
        <v>87</v>
      </c>
      <c r="G47" s="7">
        <v>3721</v>
      </c>
      <c r="H47" s="8">
        <f t="shared" si="0"/>
        <v>-38.28125</v>
      </c>
      <c r="I47" s="8">
        <f t="shared" si="1"/>
        <v>-50.28571428571429</v>
      </c>
      <c r="J47" s="9">
        <f t="shared" si="2"/>
        <v>-38.627742041893455</v>
      </c>
    </row>
    <row r="48" spans="1:10" ht="15">
      <c r="A48" s="10" t="s">
        <v>41</v>
      </c>
      <c r="B48" s="3">
        <v>7650</v>
      </c>
      <c r="C48" s="3">
        <v>903</v>
      </c>
      <c r="D48" s="3">
        <v>8553</v>
      </c>
      <c r="E48" s="3">
        <v>5756</v>
      </c>
      <c r="F48" s="3">
        <v>590</v>
      </c>
      <c r="G48" s="3">
        <v>6346</v>
      </c>
      <c r="H48" s="4">
        <f t="shared" si="0"/>
        <v>-24.758169934640524</v>
      </c>
      <c r="I48" s="4">
        <f t="shared" si="1"/>
        <v>-34.66223698781838</v>
      </c>
      <c r="J48" s="5">
        <f t="shared" si="2"/>
        <v>-25.803811528118786</v>
      </c>
    </row>
    <row r="49" spans="1:10" ht="15">
      <c r="A49" s="6" t="s">
        <v>42</v>
      </c>
      <c r="B49" s="7">
        <v>247</v>
      </c>
      <c r="C49" s="7">
        <v>0</v>
      </c>
      <c r="D49" s="7">
        <v>247</v>
      </c>
      <c r="E49" s="7">
        <v>304</v>
      </c>
      <c r="F49" s="7">
        <v>0</v>
      </c>
      <c r="G49" s="7">
        <v>304</v>
      </c>
      <c r="H49" s="8">
        <f t="shared" si="0"/>
        <v>23.076923076923077</v>
      </c>
      <c r="I49" s="8">
        <f t="shared" si="1"/>
        <v>0</v>
      </c>
      <c r="J49" s="9">
        <f t="shared" si="2"/>
        <v>23.076923076923077</v>
      </c>
    </row>
    <row r="50" spans="1:10" ht="15">
      <c r="A50" s="10" t="s">
        <v>43</v>
      </c>
      <c r="B50" s="3">
        <v>948</v>
      </c>
      <c r="C50" s="3">
        <v>2</v>
      </c>
      <c r="D50" s="3">
        <v>950</v>
      </c>
      <c r="E50" s="3">
        <v>674</v>
      </c>
      <c r="F50" s="3">
        <v>0</v>
      </c>
      <c r="G50" s="3">
        <v>674</v>
      </c>
      <c r="H50" s="4">
        <f t="shared" si="0"/>
        <v>-28.902953586497894</v>
      </c>
      <c r="I50" s="4">
        <f t="shared" si="1"/>
        <v>-100</v>
      </c>
      <c r="J50" s="5">
        <f t="shared" si="2"/>
        <v>-29.05263157894737</v>
      </c>
    </row>
    <row r="51" spans="1:10" ht="15">
      <c r="A51" s="6" t="s">
        <v>44</v>
      </c>
      <c r="B51" s="7">
        <v>2826</v>
      </c>
      <c r="C51" s="7">
        <v>29</v>
      </c>
      <c r="D51" s="7">
        <v>2855</v>
      </c>
      <c r="E51" s="7">
        <v>2154</v>
      </c>
      <c r="F51" s="7">
        <v>34</v>
      </c>
      <c r="G51" s="7">
        <v>2188</v>
      </c>
      <c r="H51" s="8">
        <f t="shared" si="0"/>
        <v>-23.7791932059448</v>
      </c>
      <c r="I51" s="8">
        <f t="shared" si="1"/>
        <v>17.24137931034483</v>
      </c>
      <c r="J51" s="9">
        <f t="shared" si="2"/>
        <v>-23.362521891418563</v>
      </c>
    </row>
    <row r="52" spans="1:10" ht="15">
      <c r="A52" s="10" t="s">
        <v>75</v>
      </c>
      <c r="B52" s="3">
        <v>4192</v>
      </c>
      <c r="C52" s="3">
        <v>73</v>
      </c>
      <c r="D52" s="3">
        <v>4265</v>
      </c>
      <c r="E52" s="3">
        <v>2668</v>
      </c>
      <c r="F52" s="3">
        <v>37</v>
      </c>
      <c r="G52" s="3">
        <v>2705</v>
      </c>
      <c r="H52" s="4">
        <f t="shared" si="0"/>
        <v>-36.354961832061065</v>
      </c>
      <c r="I52" s="4">
        <f t="shared" si="1"/>
        <v>-49.31506849315068</v>
      </c>
      <c r="J52" s="5">
        <f t="shared" si="2"/>
        <v>-36.5767878077374</v>
      </c>
    </row>
    <row r="53" spans="1:10" ht="15">
      <c r="A53" s="6" t="s">
        <v>45</v>
      </c>
      <c r="B53" s="7">
        <v>2131</v>
      </c>
      <c r="C53" s="7">
        <v>0</v>
      </c>
      <c r="D53" s="7">
        <v>2131</v>
      </c>
      <c r="E53" s="7">
        <v>1458</v>
      </c>
      <c r="F53" s="7">
        <v>0</v>
      </c>
      <c r="G53" s="7">
        <v>1458</v>
      </c>
      <c r="H53" s="8">
        <f t="shared" si="0"/>
        <v>-31.58141717503519</v>
      </c>
      <c r="I53" s="8">
        <f t="shared" si="1"/>
        <v>0</v>
      </c>
      <c r="J53" s="9">
        <f t="shared" si="2"/>
        <v>-31.58141717503519</v>
      </c>
    </row>
    <row r="54" spans="1:10" ht="15">
      <c r="A54" s="10" t="s">
        <v>71</v>
      </c>
      <c r="B54" s="3">
        <v>403</v>
      </c>
      <c r="C54" s="3">
        <v>50</v>
      </c>
      <c r="D54" s="3">
        <v>453</v>
      </c>
      <c r="E54" s="3">
        <v>172</v>
      </c>
      <c r="F54" s="3">
        <v>180</v>
      </c>
      <c r="G54" s="3">
        <v>352</v>
      </c>
      <c r="H54" s="4">
        <f t="shared" si="0"/>
        <v>-57.32009925558312</v>
      </c>
      <c r="I54" s="4">
        <f t="shared" si="1"/>
        <v>260</v>
      </c>
      <c r="J54" s="5">
        <f t="shared" si="2"/>
        <v>-22.29580573951435</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245</v>
      </c>
      <c r="C56" s="3">
        <v>8</v>
      </c>
      <c r="D56" s="3">
        <v>253</v>
      </c>
      <c r="E56" s="3">
        <v>68</v>
      </c>
      <c r="F56" s="3">
        <v>7</v>
      </c>
      <c r="G56" s="3">
        <v>75</v>
      </c>
      <c r="H56" s="4">
        <f t="shared" si="0"/>
        <v>-72.24489795918367</v>
      </c>
      <c r="I56" s="4">
        <f t="shared" si="1"/>
        <v>-12.5</v>
      </c>
      <c r="J56" s="5">
        <f t="shared" si="2"/>
        <v>-70.35573122529645</v>
      </c>
    </row>
    <row r="57" spans="1:10" ht="15">
      <c r="A57" s="6" t="s">
        <v>48</v>
      </c>
      <c r="B57" s="7">
        <v>7578</v>
      </c>
      <c r="C57" s="7">
        <v>53</v>
      </c>
      <c r="D57" s="7">
        <v>7631</v>
      </c>
      <c r="E57" s="7">
        <v>5851</v>
      </c>
      <c r="F57" s="7">
        <v>14</v>
      </c>
      <c r="G57" s="7">
        <v>5865</v>
      </c>
      <c r="H57" s="8">
        <f t="shared" si="0"/>
        <v>-22.78965426233835</v>
      </c>
      <c r="I57" s="8">
        <f t="shared" si="1"/>
        <v>-73.58490566037736</v>
      </c>
      <c r="J57" s="9">
        <f t="shared" si="2"/>
        <v>-23.142445288952956</v>
      </c>
    </row>
    <row r="58" spans="1:10" ht="15">
      <c r="A58" s="10" t="s">
        <v>57</v>
      </c>
      <c r="B58" s="3">
        <v>520</v>
      </c>
      <c r="C58" s="3">
        <v>166</v>
      </c>
      <c r="D58" s="3">
        <v>686</v>
      </c>
      <c r="E58" s="3">
        <v>98</v>
      </c>
      <c r="F58" s="3">
        <v>51</v>
      </c>
      <c r="G58" s="3">
        <v>149</v>
      </c>
      <c r="H58" s="4">
        <f t="shared" si="0"/>
        <v>-81.15384615384616</v>
      </c>
      <c r="I58" s="4">
        <f t="shared" si="1"/>
        <v>-69.27710843373494</v>
      </c>
      <c r="J58" s="5">
        <f t="shared" si="2"/>
        <v>-78.2798833819242</v>
      </c>
    </row>
    <row r="59" spans="1:10" ht="15">
      <c r="A59" s="6" t="s">
        <v>58</v>
      </c>
      <c r="B59" s="7">
        <v>229</v>
      </c>
      <c r="C59" s="7">
        <v>76</v>
      </c>
      <c r="D59" s="7">
        <v>305</v>
      </c>
      <c r="E59" s="7">
        <v>29</v>
      </c>
      <c r="F59" s="7">
        <v>50</v>
      </c>
      <c r="G59" s="7">
        <v>79</v>
      </c>
      <c r="H59" s="8">
        <f t="shared" si="0"/>
        <v>-87.33624454148472</v>
      </c>
      <c r="I59" s="8">
        <f t="shared" si="1"/>
        <v>-34.21052631578947</v>
      </c>
      <c r="J59" s="9">
        <f t="shared" si="2"/>
        <v>-74.09836065573771</v>
      </c>
    </row>
    <row r="60" spans="1:10" ht="15">
      <c r="A60" s="11" t="s">
        <v>49</v>
      </c>
      <c r="B60" s="22">
        <f>+B61-SUM(B6+B10+B20+B32+B58+B59+B5)</f>
        <v>378340</v>
      </c>
      <c r="C60" s="22">
        <f>+C61-SUM(C6+C10+C20+C32+C58+C59+C5)</f>
        <v>329408</v>
      </c>
      <c r="D60" s="22">
        <f>+D61-SUM(D6+D10+D20+D32+D58+D59+D5)</f>
        <v>707748</v>
      </c>
      <c r="E60" s="22">
        <f>+E61-SUM(E6+E10+E20+E32+E58+E59+E5)</f>
        <v>206677</v>
      </c>
      <c r="F60" s="22">
        <f>+F61-SUM(F6+F10+F20+F32+F58+F59+F5)</f>
        <v>89395</v>
      </c>
      <c r="G60" s="22">
        <f>+G61-SUM(G6+G10+G20+G32+G58+G59+G5)</f>
        <v>296072</v>
      </c>
      <c r="H60" s="23">
        <f>+_xlfn.IFERROR(((E60-B60)/B60)*100,0)</f>
        <v>-45.37268065760956</v>
      </c>
      <c r="I60" s="23">
        <f>+_xlfn.IFERROR(((F60-C60)/C60)*100,0)</f>
        <v>-72.8619219933942</v>
      </c>
      <c r="J60" s="23">
        <f>+_xlfn.IFERROR(((G60-D60)/D60)*100,0)</f>
        <v>-58.167031203196615</v>
      </c>
    </row>
    <row r="61" spans="1:10" ht="15">
      <c r="A61" s="14" t="s">
        <v>50</v>
      </c>
      <c r="B61" s="24">
        <f>SUM(B4:B59)</f>
        <v>576738</v>
      </c>
      <c r="C61" s="24">
        <f>SUM(C4:C59)</f>
        <v>643105</v>
      </c>
      <c r="D61" s="24">
        <f>SUM(D4:D59)</f>
        <v>1219843</v>
      </c>
      <c r="E61" s="24">
        <f>SUM(E4:E59)</f>
        <v>338518</v>
      </c>
      <c r="F61" s="24">
        <f>SUM(F4:F59)</f>
        <v>239600</v>
      </c>
      <c r="G61" s="24">
        <f>SUM(G4:G59)</f>
        <v>578118</v>
      </c>
      <c r="H61" s="25">
        <f>+_xlfn.IFERROR(((E61-B61)/B61)*100,0)</f>
        <v>-41.304717219950824</v>
      </c>
      <c r="I61" s="25">
        <f>+_xlfn.IFERROR(((F61-C61)/C61)*100,0)</f>
        <v>-62.743253434509136</v>
      </c>
      <c r="J61" s="25">
        <f>+_xlfn.IFERROR(((G61-D61)/D61)*100,0)</f>
        <v>-52.60717977641385</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8" t="s">
        <v>72</v>
      </c>
      <c r="B65" s="48"/>
      <c r="C65" s="48"/>
      <c r="D65" s="48"/>
      <c r="E65" s="48"/>
      <c r="F65" s="48"/>
      <c r="G65" s="48"/>
      <c r="H65" s="48"/>
      <c r="I65" s="48"/>
      <c r="J65" s="48"/>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40">
      <selection activeCell="B4" sqref="B4:G59"/>
    </sheetView>
  </sheetViews>
  <sheetFormatPr defaultColWidth="9.140625" defaultRowHeight="15"/>
  <cols>
    <col min="1" max="1" width="34.00390625" style="0" bestFit="1" customWidth="1"/>
    <col min="2" max="10" width="14.28125" style="0" customWidth="1"/>
  </cols>
  <sheetData>
    <row r="1" spans="1:10" ht="18" customHeight="1">
      <c r="A1" s="49" t="s">
        <v>65</v>
      </c>
      <c r="B1" s="50"/>
      <c r="C1" s="50"/>
      <c r="D1" s="50"/>
      <c r="E1" s="50"/>
      <c r="F1" s="50"/>
      <c r="G1" s="50"/>
      <c r="H1" s="50"/>
      <c r="I1" s="50"/>
      <c r="J1" s="51"/>
    </row>
    <row r="2" spans="1:10" ht="30"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43488.90600000002</v>
      </c>
      <c r="C4" s="3">
        <v>1009077.8709999998</v>
      </c>
      <c r="D4" s="3">
        <v>1052566.7769999998</v>
      </c>
      <c r="E4" s="3">
        <v>4068</v>
      </c>
      <c r="F4" s="3">
        <v>766724</v>
      </c>
      <c r="G4" s="3">
        <v>770792</v>
      </c>
      <c r="H4" s="4">
        <f>+_xlfn.IFERROR(((E4-B4)/B4)*100,0)</f>
        <v>-90.64589024152505</v>
      </c>
      <c r="I4" s="4">
        <f>+_xlfn.IFERROR(((F4-C4)/C4)*100,0)</f>
        <v>-24.017360598724284</v>
      </c>
      <c r="J4" s="5">
        <f>+_xlfn.IFERROR(((G4-D4)/D4)*100,0)</f>
        <v>-26.770251841228298</v>
      </c>
    </row>
    <row r="5" spans="1:10" ht="15">
      <c r="A5" s="6" t="s">
        <v>69</v>
      </c>
      <c r="B5" s="7">
        <v>129404.272</v>
      </c>
      <c r="C5" s="7">
        <v>1204253.385</v>
      </c>
      <c r="D5" s="7">
        <v>1333657.6570000001</v>
      </c>
      <c r="E5" s="7">
        <v>80701</v>
      </c>
      <c r="F5" s="7">
        <v>694932</v>
      </c>
      <c r="G5" s="7">
        <v>775633</v>
      </c>
      <c r="H5" s="8">
        <f>+_xlfn.IFERROR(((E5-B5)/B5)*100,0)</f>
        <v>-37.63652563185858</v>
      </c>
      <c r="I5" s="8">
        <f>+_xlfn.IFERROR(((F5-C5)/C5)*100,0)</f>
        <v>-42.293539826753324</v>
      </c>
      <c r="J5" s="9">
        <f>+_xlfn.IFERROR(((G5-D5)/D5)*100,0)</f>
        <v>-41.84167159173743</v>
      </c>
    </row>
    <row r="6" spans="1:10" ht="15">
      <c r="A6" s="10" t="s">
        <v>53</v>
      </c>
      <c r="B6" s="3">
        <v>139887.56</v>
      </c>
      <c r="C6" s="3">
        <v>219706.33400000003</v>
      </c>
      <c r="D6" s="3">
        <v>359593.89400000003</v>
      </c>
      <c r="E6" s="3">
        <v>97184.3</v>
      </c>
      <c r="F6" s="3">
        <v>87527</v>
      </c>
      <c r="G6" s="3">
        <v>184711.3</v>
      </c>
      <c r="H6" s="4">
        <f aca="true" t="shared" si="0" ref="H6:H59">+_xlfn.IFERROR(((E6-B6)/B6)*100,0)</f>
        <v>-30.526845989736323</v>
      </c>
      <c r="I6" s="4">
        <f aca="true" t="shared" si="1" ref="I6:I60">+_xlfn.IFERROR(((F6-C6)/C6)*100,0)</f>
        <v>-60.16182218943219</v>
      </c>
      <c r="J6" s="5">
        <f aca="true" t="shared" si="2" ref="J6:J60">+_xlfn.IFERROR(((G6-D6)/D6)*100,0)</f>
        <v>-48.63336027613418</v>
      </c>
    </row>
    <row r="7" spans="1:10" ht="15">
      <c r="A7" s="6" t="s">
        <v>6</v>
      </c>
      <c r="B7" s="7">
        <v>75302.106</v>
      </c>
      <c r="C7" s="7">
        <v>36589.653000000006</v>
      </c>
      <c r="D7" s="7">
        <v>111891.759</v>
      </c>
      <c r="E7" s="7">
        <v>32656</v>
      </c>
      <c r="F7" s="7">
        <v>18128</v>
      </c>
      <c r="G7" s="7">
        <v>50784</v>
      </c>
      <c r="H7" s="8">
        <f t="shared" si="0"/>
        <v>-56.633350998177924</v>
      </c>
      <c r="I7" s="8">
        <f t="shared" si="1"/>
        <v>-50.4559390054888</v>
      </c>
      <c r="J7" s="9">
        <f t="shared" si="2"/>
        <v>-54.61327942838042</v>
      </c>
    </row>
    <row r="8" spans="1:10" ht="15">
      <c r="A8" s="10" t="s">
        <v>7</v>
      </c>
      <c r="B8" s="3">
        <v>68187.557</v>
      </c>
      <c r="C8" s="3">
        <v>57293.37</v>
      </c>
      <c r="D8" s="3">
        <v>125480.927</v>
      </c>
      <c r="E8" s="3">
        <v>53477</v>
      </c>
      <c r="F8" s="3">
        <v>23333</v>
      </c>
      <c r="G8" s="3">
        <v>76810</v>
      </c>
      <c r="H8" s="4">
        <f t="shared" si="0"/>
        <v>-21.57366775876719</v>
      </c>
      <c r="I8" s="4">
        <f t="shared" si="1"/>
        <v>-59.274519896455736</v>
      </c>
      <c r="J8" s="5">
        <f t="shared" si="2"/>
        <v>-38.78750991375765</v>
      </c>
    </row>
    <row r="9" spans="1:10" ht="15">
      <c r="A9" s="6" t="s">
        <v>8</v>
      </c>
      <c r="B9" s="7">
        <v>57098.417</v>
      </c>
      <c r="C9" s="7">
        <v>357860.7700000001</v>
      </c>
      <c r="D9" s="7">
        <v>414959.1870000001</v>
      </c>
      <c r="E9" s="7">
        <v>28698</v>
      </c>
      <c r="F9" s="7">
        <v>84307</v>
      </c>
      <c r="G9" s="7">
        <v>113005</v>
      </c>
      <c r="H9" s="8">
        <f t="shared" si="0"/>
        <v>-49.73941221522831</v>
      </c>
      <c r="I9" s="8">
        <f t="shared" si="1"/>
        <v>-76.441396468241</v>
      </c>
      <c r="J9" s="9">
        <f t="shared" si="2"/>
        <v>-72.76720131996981</v>
      </c>
    </row>
    <row r="10" spans="1:10" ht="15">
      <c r="A10" s="10" t="s">
        <v>54</v>
      </c>
      <c r="B10" s="3">
        <v>4103.044</v>
      </c>
      <c r="C10" s="3">
        <v>7053.995000000001</v>
      </c>
      <c r="D10" s="3">
        <v>11157.039</v>
      </c>
      <c r="E10" s="3">
        <v>2051</v>
      </c>
      <c r="F10" s="3">
        <v>684</v>
      </c>
      <c r="G10" s="3">
        <v>2735</v>
      </c>
      <c r="H10" s="4">
        <f t="shared" si="0"/>
        <v>-50.01272226181342</v>
      </c>
      <c r="I10" s="4">
        <f t="shared" si="1"/>
        <v>-90.3033670990694</v>
      </c>
      <c r="J10" s="5">
        <f t="shared" si="2"/>
        <v>-75.4863275103726</v>
      </c>
    </row>
    <row r="11" spans="1:10" ht="15">
      <c r="A11" s="6" t="s">
        <v>9</v>
      </c>
      <c r="B11" s="7">
        <v>13104.223999999998</v>
      </c>
      <c r="C11" s="7">
        <v>43919.065</v>
      </c>
      <c r="D11" s="7">
        <v>57023.289000000004</v>
      </c>
      <c r="E11" s="7">
        <v>7361</v>
      </c>
      <c r="F11" s="7">
        <v>12058.1</v>
      </c>
      <c r="G11" s="7">
        <v>19419.1</v>
      </c>
      <c r="H11" s="8">
        <f t="shared" si="0"/>
        <v>-43.82727279387165</v>
      </c>
      <c r="I11" s="8">
        <f t="shared" si="1"/>
        <v>-72.54472516662183</v>
      </c>
      <c r="J11" s="9">
        <f t="shared" si="2"/>
        <v>-65.94531753508642</v>
      </c>
    </row>
    <row r="12" spans="1:10" ht="15">
      <c r="A12" s="10" t="s">
        <v>10</v>
      </c>
      <c r="B12" s="3">
        <v>19843.956</v>
      </c>
      <c r="C12" s="3">
        <v>24757.300999999996</v>
      </c>
      <c r="D12" s="3">
        <v>44601.257</v>
      </c>
      <c r="E12" s="3">
        <v>9437</v>
      </c>
      <c r="F12" s="3">
        <v>6335</v>
      </c>
      <c r="G12" s="3">
        <v>15772</v>
      </c>
      <c r="H12" s="4">
        <f t="shared" si="0"/>
        <v>-52.44395825106647</v>
      </c>
      <c r="I12" s="4">
        <f t="shared" si="1"/>
        <v>-74.41158872689716</v>
      </c>
      <c r="J12" s="5">
        <f t="shared" si="2"/>
        <v>-64.63776794452228</v>
      </c>
    </row>
    <row r="13" spans="1:10" ht="15">
      <c r="A13" s="6" t="s">
        <v>11</v>
      </c>
      <c r="B13" s="7">
        <v>31511.711999999996</v>
      </c>
      <c r="C13" s="7">
        <v>11829.701000000001</v>
      </c>
      <c r="D13" s="7">
        <v>43341.413</v>
      </c>
      <c r="E13" s="7">
        <v>20422</v>
      </c>
      <c r="F13" s="7">
        <v>4682</v>
      </c>
      <c r="G13" s="7">
        <v>25104</v>
      </c>
      <c r="H13" s="8">
        <f t="shared" si="0"/>
        <v>-35.192350069713754</v>
      </c>
      <c r="I13" s="8">
        <f t="shared" si="1"/>
        <v>-60.42165393698454</v>
      </c>
      <c r="J13" s="9">
        <f t="shared" si="2"/>
        <v>-42.07849199563476</v>
      </c>
    </row>
    <row r="14" spans="1:10" ht="15">
      <c r="A14" s="10" t="s">
        <v>12</v>
      </c>
      <c r="B14" s="3">
        <v>26581.954000000005</v>
      </c>
      <c r="C14" s="3">
        <v>7140.309</v>
      </c>
      <c r="D14" s="3">
        <v>33722.263000000006</v>
      </c>
      <c r="E14" s="3">
        <v>15435</v>
      </c>
      <c r="F14" s="3">
        <v>1478</v>
      </c>
      <c r="G14" s="3">
        <v>16913</v>
      </c>
      <c r="H14" s="4">
        <f t="shared" si="0"/>
        <v>-41.934291211248066</v>
      </c>
      <c r="I14" s="4">
        <f t="shared" si="1"/>
        <v>-79.3006157016454</v>
      </c>
      <c r="J14" s="5">
        <f t="shared" si="2"/>
        <v>-49.84618914810078</v>
      </c>
    </row>
    <row r="15" spans="1:10" ht="15">
      <c r="A15" s="6" t="s">
        <v>13</v>
      </c>
      <c r="B15" s="7">
        <v>7224.325000000001</v>
      </c>
      <c r="C15" s="7">
        <v>148.97200000000004</v>
      </c>
      <c r="D15" s="7">
        <v>7373.2970000000005</v>
      </c>
      <c r="E15" s="7">
        <v>4909</v>
      </c>
      <c r="F15" s="7">
        <v>33</v>
      </c>
      <c r="G15" s="7">
        <v>4942</v>
      </c>
      <c r="H15" s="8">
        <f t="shared" si="0"/>
        <v>-32.04901495987515</v>
      </c>
      <c r="I15" s="8">
        <f t="shared" si="1"/>
        <v>-77.84818623633973</v>
      </c>
      <c r="J15" s="9">
        <f t="shared" si="2"/>
        <v>-32.97435326421817</v>
      </c>
    </row>
    <row r="16" spans="1:10" ht="15">
      <c r="A16" s="10" t="s">
        <v>14</v>
      </c>
      <c r="B16" s="3">
        <v>16320.518</v>
      </c>
      <c r="C16" s="3">
        <v>6244.546</v>
      </c>
      <c r="D16" s="3">
        <v>22565.064</v>
      </c>
      <c r="E16" s="3">
        <v>10870</v>
      </c>
      <c r="F16" s="3">
        <v>2994</v>
      </c>
      <c r="G16" s="3">
        <v>13864</v>
      </c>
      <c r="H16" s="4">
        <f t="shared" si="0"/>
        <v>-33.396721844245384</v>
      </c>
      <c r="I16" s="4">
        <f t="shared" si="1"/>
        <v>-52.05416054265595</v>
      </c>
      <c r="J16" s="5">
        <f t="shared" si="2"/>
        <v>-38.559890634478144</v>
      </c>
    </row>
    <row r="17" spans="1:10" ht="15">
      <c r="A17" s="6" t="s">
        <v>15</v>
      </c>
      <c r="B17" s="7">
        <v>1875.37</v>
      </c>
      <c r="C17" s="7">
        <v>31.529</v>
      </c>
      <c r="D17" s="7">
        <v>1906.899</v>
      </c>
      <c r="E17" s="7">
        <v>1138</v>
      </c>
      <c r="F17" s="7">
        <v>25</v>
      </c>
      <c r="G17" s="7">
        <v>1163</v>
      </c>
      <c r="H17" s="8">
        <f t="shared" si="0"/>
        <v>-39.318641121485356</v>
      </c>
      <c r="I17" s="8">
        <f t="shared" si="1"/>
        <v>-20.707919692981065</v>
      </c>
      <c r="J17" s="9">
        <f t="shared" si="2"/>
        <v>-39.010928213817294</v>
      </c>
    </row>
    <row r="18" spans="1:10" ht="15">
      <c r="A18" s="10" t="s">
        <v>16</v>
      </c>
      <c r="B18" s="3">
        <v>2652.9600000000005</v>
      </c>
      <c r="C18" s="3">
        <v>0</v>
      </c>
      <c r="D18" s="3">
        <v>2652.9600000000005</v>
      </c>
      <c r="E18" s="3">
        <v>1941</v>
      </c>
      <c r="F18" s="3">
        <v>12</v>
      </c>
      <c r="G18" s="3">
        <v>1953</v>
      </c>
      <c r="H18" s="4">
        <f t="shared" si="0"/>
        <v>-26.836439297991692</v>
      </c>
      <c r="I18" s="4">
        <f t="shared" si="1"/>
        <v>0</v>
      </c>
      <c r="J18" s="5">
        <f t="shared" si="2"/>
        <v>-26.384114347747435</v>
      </c>
    </row>
    <row r="19" spans="1:10" ht="15">
      <c r="A19" s="6" t="s">
        <v>17</v>
      </c>
      <c r="B19" s="7">
        <v>1124.9240000000002</v>
      </c>
      <c r="C19" s="7">
        <v>145.94600000000003</v>
      </c>
      <c r="D19" s="7">
        <v>1270.8700000000003</v>
      </c>
      <c r="E19" s="7">
        <v>752</v>
      </c>
      <c r="F19" s="7">
        <v>75</v>
      </c>
      <c r="G19" s="7">
        <v>827</v>
      </c>
      <c r="H19" s="8">
        <f t="shared" si="0"/>
        <v>-33.15103953689317</v>
      </c>
      <c r="I19" s="8">
        <f t="shared" si="1"/>
        <v>-48.611130144025886</v>
      </c>
      <c r="J19" s="9">
        <f t="shared" si="2"/>
        <v>-34.92646769535831</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2391.705</v>
      </c>
      <c r="C21" s="7">
        <v>97.95700000000001</v>
      </c>
      <c r="D21" s="7">
        <v>2489.662</v>
      </c>
      <c r="E21" s="7">
        <v>1276</v>
      </c>
      <c r="F21" s="7">
        <v>115</v>
      </c>
      <c r="G21" s="7">
        <v>1391</v>
      </c>
      <c r="H21" s="8">
        <f t="shared" si="0"/>
        <v>-46.64893872781133</v>
      </c>
      <c r="I21" s="8">
        <f t="shared" si="1"/>
        <v>17.398450340455497</v>
      </c>
      <c r="J21" s="9">
        <f t="shared" si="2"/>
        <v>-44.12896208400979</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4364.386</v>
      </c>
      <c r="C23" s="7">
        <v>36.931</v>
      </c>
      <c r="D23" s="7">
        <v>4401.317</v>
      </c>
      <c r="E23" s="7">
        <v>3262</v>
      </c>
      <c r="F23" s="7">
        <v>22</v>
      </c>
      <c r="G23" s="7">
        <v>3284</v>
      </c>
      <c r="H23" s="8">
        <f t="shared" si="0"/>
        <v>-25.258673270421095</v>
      </c>
      <c r="I23" s="8">
        <f t="shared" si="1"/>
        <v>-40.42944951395846</v>
      </c>
      <c r="J23" s="9">
        <f t="shared" si="2"/>
        <v>-25.38596969952403</v>
      </c>
    </row>
    <row r="24" spans="1:10" ht="15">
      <c r="A24" s="10" t="s">
        <v>21</v>
      </c>
      <c r="B24" s="3">
        <v>1626.147</v>
      </c>
      <c r="C24" s="3">
        <v>8.227</v>
      </c>
      <c r="D24" s="3">
        <v>1634.374</v>
      </c>
      <c r="E24" s="3">
        <v>1187</v>
      </c>
      <c r="F24" s="3">
        <v>0</v>
      </c>
      <c r="G24" s="3">
        <v>1187</v>
      </c>
      <c r="H24" s="4">
        <f t="shared" si="0"/>
        <v>-27.00536913329483</v>
      </c>
      <c r="I24" s="4">
        <f t="shared" si="1"/>
        <v>-100</v>
      </c>
      <c r="J24" s="5">
        <f t="shared" si="2"/>
        <v>-27.37280451108498</v>
      </c>
    </row>
    <row r="25" spans="1:10" ht="15">
      <c r="A25" s="6" t="s">
        <v>22</v>
      </c>
      <c r="B25" s="7">
        <v>2119.945</v>
      </c>
      <c r="C25" s="7">
        <v>355.565</v>
      </c>
      <c r="D25" s="7">
        <v>2475.51</v>
      </c>
      <c r="E25" s="7">
        <v>451</v>
      </c>
      <c r="F25" s="7">
        <v>242</v>
      </c>
      <c r="G25" s="7">
        <v>693</v>
      </c>
      <c r="H25" s="8">
        <f t="shared" si="0"/>
        <v>-78.7258631709785</v>
      </c>
      <c r="I25" s="8">
        <f t="shared" si="1"/>
        <v>-31.939307862134914</v>
      </c>
      <c r="J25" s="9">
        <f t="shared" si="2"/>
        <v>-72.00576850830738</v>
      </c>
    </row>
    <row r="26" spans="1:10" ht="15">
      <c r="A26" s="10" t="s">
        <v>23</v>
      </c>
      <c r="B26" s="3">
        <v>861.375</v>
      </c>
      <c r="C26" s="3">
        <v>67.175</v>
      </c>
      <c r="D26" s="3">
        <v>928.55</v>
      </c>
      <c r="E26" s="3">
        <v>397</v>
      </c>
      <c r="F26" s="3">
        <v>30</v>
      </c>
      <c r="G26" s="3">
        <v>427</v>
      </c>
      <c r="H26" s="4">
        <f t="shared" si="0"/>
        <v>-53.91089827310985</v>
      </c>
      <c r="I26" s="4">
        <f t="shared" si="1"/>
        <v>-55.3405284704131</v>
      </c>
      <c r="J26" s="5">
        <f t="shared" si="2"/>
        <v>-54.01432340746325</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3775.5109999999995</v>
      </c>
      <c r="C28" s="3">
        <v>2204.787</v>
      </c>
      <c r="D28" s="3">
        <v>5980.297999999999</v>
      </c>
      <c r="E28" s="3">
        <v>2047</v>
      </c>
      <c r="F28" s="3">
        <v>204</v>
      </c>
      <c r="G28" s="3">
        <v>2251</v>
      </c>
      <c r="H28" s="4">
        <f t="shared" si="0"/>
        <v>-45.7821735918661</v>
      </c>
      <c r="I28" s="4">
        <f t="shared" si="1"/>
        <v>-90.74740553169082</v>
      </c>
      <c r="J28" s="5">
        <f t="shared" si="2"/>
        <v>-62.35973525065138</v>
      </c>
    </row>
    <row r="29" spans="1:10" ht="15">
      <c r="A29" s="6" t="s">
        <v>26</v>
      </c>
      <c r="B29" s="7">
        <v>11671.713000000002</v>
      </c>
      <c r="C29" s="7">
        <v>1672.9520000000002</v>
      </c>
      <c r="D29" s="7">
        <v>13344.665</v>
      </c>
      <c r="E29" s="7">
        <v>9067</v>
      </c>
      <c r="F29" s="7">
        <v>661</v>
      </c>
      <c r="G29" s="7">
        <v>9728</v>
      </c>
      <c r="H29" s="8">
        <f t="shared" si="0"/>
        <v>-22.31645860380564</v>
      </c>
      <c r="I29" s="8">
        <f t="shared" si="1"/>
        <v>-60.4890038686107</v>
      </c>
      <c r="J29" s="9">
        <f t="shared" si="2"/>
        <v>-27.101954226651632</v>
      </c>
    </row>
    <row r="30" spans="1:10" ht="15">
      <c r="A30" s="10" t="s">
        <v>27</v>
      </c>
      <c r="B30" s="3">
        <v>6828.089999999999</v>
      </c>
      <c r="C30" s="3">
        <v>972.9240000000001</v>
      </c>
      <c r="D30" s="3">
        <v>7801.013999999999</v>
      </c>
      <c r="E30" s="3">
        <v>4799</v>
      </c>
      <c r="F30" s="3">
        <v>679</v>
      </c>
      <c r="G30" s="3">
        <v>5478</v>
      </c>
      <c r="H30" s="4">
        <f t="shared" si="0"/>
        <v>-29.71680220969553</v>
      </c>
      <c r="I30" s="4">
        <f t="shared" si="1"/>
        <v>-30.210376144488166</v>
      </c>
      <c r="J30" s="5">
        <f t="shared" si="2"/>
        <v>-29.778359582485038</v>
      </c>
    </row>
    <row r="31" spans="1:10" ht="15">
      <c r="A31" s="6" t="s">
        <v>28</v>
      </c>
      <c r="B31" s="7">
        <v>3117.766</v>
      </c>
      <c r="C31" s="7">
        <v>20.243000000000002</v>
      </c>
      <c r="D31" s="7">
        <v>3138.009</v>
      </c>
      <c r="E31" s="7">
        <v>2048</v>
      </c>
      <c r="F31" s="7">
        <v>12</v>
      </c>
      <c r="G31" s="7">
        <v>2060</v>
      </c>
      <c r="H31" s="8">
        <f t="shared" si="0"/>
        <v>-34.311940023722116</v>
      </c>
      <c r="I31" s="8">
        <f t="shared" si="1"/>
        <v>-40.72024897495431</v>
      </c>
      <c r="J31" s="9">
        <f t="shared" si="2"/>
        <v>-34.353279420167375</v>
      </c>
    </row>
    <row r="32" spans="1:10" ht="15">
      <c r="A32" s="10" t="s">
        <v>56</v>
      </c>
      <c r="B32" s="3">
        <v>8.054000000000002</v>
      </c>
      <c r="C32" s="3">
        <v>1761.043</v>
      </c>
      <c r="D32" s="3">
        <v>1769.097</v>
      </c>
      <c r="E32" s="3">
        <v>0</v>
      </c>
      <c r="F32" s="3">
        <v>1223</v>
      </c>
      <c r="G32" s="3">
        <v>1223</v>
      </c>
      <c r="H32" s="4">
        <f t="shared" si="0"/>
        <v>-100</v>
      </c>
      <c r="I32" s="4">
        <f t="shared" si="1"/>
        <v>-30.55251916052021</v>
      </c>
      <c r="J32" s="5">
        <f t="shared" si="2"/>
        <v>-30.868686115006692</v>
      </c>
    </row>
    <row r="33" spans="1:10" ht="15">
      <c r="A33" s="6" t="s">
        <v>68</v>
      </c>
      <c r="B33" s="7">
        <v>1805.9740000000002</v>
      </c>
      <c r="C33" s="7">
        <v>0</v>
      </c>
      <c r="D33" s="7">
        <v>1805.9740000000002</v>
      </c>
      <c r="E33" s="7">
        <v>1137</v>
      </c>
      <c r="F33" s="7">
        <v>0</v>
      </c>
      <c r="G33" s="7">
        <v>1137</v>
      </c>
      <c r="H33" s="8">
        <f t="shared" si="0"/>
        <v>-37.04228300075195</v>
      </c>
      <c r="I33" s="8">
        <f t="shared" si="1"/>
        <v>0</v>
      </c>
      <c r="J33" s="9">
        <f t="shared" si="2"/>
        <v>-37.04228300075195</v>
      </c>
    </row>
    <row r="34" spans="1:10" ht="15">
      <c r="A34" s="10" t="s">
        <v>29</v>
      </c>
      <c r="B34" s="3">
        <v>8065.6939999999995</v>
      </c>
      <c r="C34" s="3">
        <v>3990.0070000000005</v>
      </c>
      <c r="D34" s="3">
        <v>12055.701000000001</v>
      </c>
      <c r="E34" s="3">
        <v>5828</v>
      </c>
      <c r="F34" s="3">
        <v>1037</v>
      </c>
      <c r="G34" s="3">
        <v>6865</v>
      </c>
      <c r="H34" s="4">
        <f t="shared" si="0"/>
        <v>-27.743353516758752</v>
      </c>
      <c r="I34" s="4">
        <f t="shared" si="1"/>
        <v>-74.01007065902391</v>
      </c>
      <c r="J34" s="5">
        <f t="shared" si="2"/>
        <v>-43.05598654113933</v>
      </c>
    </row>
    <row r="35" spans="1:10" ht="15">
      <c r="A35" s="6" t="s">
        <v>67</v>
      </c>
      <c r="B35" s="7">
        <v>2508.9019999999996</v>
      </c>
      <c r="C35" s="7">
        <v>11.27</v>
      </c>
      <c r="D35" s="7">
        <v>2520.1719999999996</v>
      </c>
      <c r="E35" s="7">
        <v>1341</v>
      </c>
      <c r="F35" s="7">
        <v>3</v>
      </c>
      <c r="G35" s="7">
        <v>1344</v>
      </c>
      <c r="H35" s="8">
        <f t="shared" si="0"/>
        <v>-46.5503236076977</v>
      </c>
      <c r="I35" s="8">
        <f t="shared" si="1"/>
        <v>-73.38065661047027</v>
      </c>
      <c r="J35" s="9">
        <f t="shared" si="2"/>
        <v>-46.67030662986494</v>
      </c>
    </row>
    <row r="36" spans="1:10" ht="15">
      <c r="A36" s="10" t="s">
        <v>30</v>
      </c>
      <c r="B36" s="3">
        <v>570.6220000000001</v>
      </c>
      <c r="C36" s="3">
        <v>1178.3529999999998</v>
      </c>
      <c r="D36" s="3">
        <v>1748.975</v>
      </c>
      <c r="E36" s="3">
        <v>316</v>
      </c>
      <c r="F36" s="3">
        <v>111</v>
      </c>
      <c r="G36" s="3">
        <v>427</v>
      </c>
      <c r="H36" s="4">
        <f t="shared" si="0"/>
        <v>-44.62183371829338</v>
      </c>
      <c r="I36" s="4">
        <f t="shared" si="1"/>
        <v>-90.58007235522801</v>
      </c>
      <c r="J36" s="5">
        <f t="shared" si="2"/>
        <v>-75.58570019582899</v>
      </c>
    </row>
    <row r="37" spans="1:10" ht="15">
      <c r="A37" s="6" t="s">
        <v>31</v>
      </c>
      <c r="B37" s="7">
        <v>2049.1099999999997</v>
      </c>
      <c r="C37" s="7">
        <v>3.389</v>
      </c>
      <c r="D37" s="7">
        <v>2052.499</v>
      </c>
      <c r="E37" s="7">
        <v>1249</v>
      </c>
      <c r="F37" s="7">
        <v>14</v>
      </c>
      <c r="G37" s="7">
        <v>1263</v>
      </c>
      <c r="H37" s="8">
        <f t="shared" si="0"/>
        <v>-39.0467080830214</v>
      </c>
      <c r="I37" s="8">
        <f t="shared" si="1"/>
        <v>313.10120979640016</v>
      </c>
      <c r="J37" s="9">
        <f t="shared" si="2"/>
        <v>-38.465256255910475</v>
      </c>
    </row>
    <row r="38" spans="1:10" ht="15">
      <c r="A38" s="10" t="s">
        <v>32</v>
      </c>
      <c r="B38" s="3">
        <v>4384.136</v>
      </c>
      <c r="C38" s="3">
        <v>1.73</v>
      </c>
      <c r="D38" s="3">
        <v>4385.866</v>
      </c>
      <c r="E38" s="3">
        <v>3743</v>
      </c>
      <c r="F38" s="3">
        <v>0</v>
      </c>
      <c r="G38" s="3">
        <v>3743</v>
      </c>
      <c r="H38" s="4">
        <f t="shared" si="0"/>
        <v>-14.623998890545376</v>
      </c>
      <c r="I38" s="4">
        <f t="shared" si="1"/>
        <v>-100</v>
      </c>
      <c r="J38" s="5">
        <f t="shared" si="2"/>
        <v>-14.657675359894718</v>
      </c>
    </row>
    <row r="39" spans="1:10" ht="15">
      <c r="A39" s="6" t="s">
        <v>33</v>
      </c>
      <c r="B39" s="7">
        <v>407.497</v>
      </c>
      <c r="C39" s="7">
        <v>45.336999999999996</v>
      </c>
      <c r="D39" s="7">
        <v>452.834</v>
      </c>
      <c r="E39" s="7">
        <v>185</v>
      </c>
      <c r="F39" s="7">
        <v>25.337</v>
      </c>
      <c r="G39" s="7">
        <v>210.337</v>
      </c>
      <c r="H39" s="8">
        <f t="shared" si="0"/>
        <v>-54.600892767308714</v>
      </c>
      <c r="I39" s="8">
        <f t="shared" si="1"/>
        <v>-44.1140790083155</v>
      </c>
      <c r="J39" s="9">
        <f t="shared" si="2"/>
        <v>-53.55097011266822</v>
      </c>
    </row>
    <row r="40" spans="1:10" ht="15">
      <c r="A40" s="10" t="s">
        <v>34</v>
      </c>
      <c r="B40" s="3">
        <v>17999.434</v>
      </c>
      <c r="C40" s="3">
        <v>6893.098999999999</v>
      </c>
      <c r="D40" s="3">
        <v>24892.533</v>
      </c>
      <c r="E40" s="3">
        <v>8695</v>
      </c>
      <c r="F40" s="3">
        <v>4558</v>
      </c>
      <c r="G40" s="3">
        <v>13253</v>
      </c>
      <c r="H40" s="4">
        <f t="shared" si="0"/>
        <v>-51.69292545532266</v>
      </c>
      <c r="I40" s="4">
        <f t="shared" si="1"/>
        <v>-33.87589529760126</v>
      </c>
      <c r="J40" s="5">
        <f t="shared" si="2"/>
        <v>-46.759134556535486</v>
      </c>
    </row>
    <row r="41" spans="1:10" ht="15">
      <c r="A41" s="6" t="s">
        <v>35</v>
      </c>
      <c r="B41" s="7">
        <v>438.851</v>
      </c>
      <c r="C41" s="7">
        <v>112.77600000000001</v>
      </c>
      <c r="D41" s="7">
        <v>551.627</v>
      </c>
      <c r="E41" s="7">
        <v>101</v>
      </c>
      <c r="F41" s="7">
        <v>34</v>
      </c>
      <c r="G41" s="7">
        <v>135</v>
      </c>
      <c r="H41" s="8">
        <f t="shared" si="0"/>
        <v>-76.98535493823644</v>
      </c>
      <c r="I41" s="8">
        <f t="shared" si="1"/>
        <v>-69.85174150528482</v>
      </c>
      <c r="J41" s="9">
        <f t="shared" si="2"/>
        <v>-75.52694121208715</v>
      </c>
    </row>
    <row r="42" spans="1:10" ht="15">
      <c r="A42" s="10" t="s">
        <v>36</v>
      </c>
      <c r="B42" s="3">
        <v>6610.919</v>
      </c>
      <c r="C42" s="3">
        <v>2587.6430000000005</v>
      </c>
      <c r="D42" s="3">
        <v>9198.562</v>
      </c>
      <c r="E42" s="3">
        <v>3746</v>
      </c>
      <c r="F42" s="3">
        <v>1390</v>
      </c>
      <c r="G42" s="3">
        <v>5136</v>
      </c>
      <c r="H42" s="4">
        <f t="shared" si="0"/>
        <v>-43.33616854177158</v>
      </c>
      <c r="I42" s="4">
        <f t="shared" si="1"/>
        <v>-46.28316193539837</v>
      </c>
      <c r="J42" s="5">
        <f t="shared" si="2"/>
        <v>-44.16518581926175</v>
      </c>
    </row>
    <row r="43" spans="1:10" ht="15">
      <c r="A43" s="6" t="s">
        <v>37</v>
      </c>
      <c r="B43" s="7">
        <v>5663.327</v>
      </c>
      <c r="C43" s="7">
        <v>237.17000000000004</v>
      </c>
      <c r="D43" s="7">
        <v>5900.497</v>
      </c>
      <c r="E43" s="7">
        <v>4265</v>
      </c>
      <c r="F43" s="7">
        <v>115</v>
      </c>
      <c r="G43" s="7">
        <v>4380</v>
      </c>
      <c r="H43" s="8">
        <f t="shared" si="0"/>
        <v>-24.690910484243627</v>
      </c>
      <c r="I43" s="8">
        <f t="shared" si="1"/>
        <v>-51.51157397647258</v>
      </c>
      <c r="J43" s="9">
        <f t="shared" si="2"/>
        <v>-25.768964885500328</v>
      </c>
    </row>
    <row r="44" spans="1:10" ht="15">
      <c r="A44" s="10" t="s">
        <v>38</v>
      </c>
      <c r="B44" s="3">
        <v>4670.374</v>
      </c>
      <c r="C44" s="3">
        <v>59.821999999999996</v>
      </c>
      <c r="D44" s="3">
        <v>4730.196</v>
      </c>
      <c r="E44" s="3">
        <v>3712</v>
      </c>
      <c r="F44" s="3">
        <v>16</v>
      </c>
      <c r="G44" s="3">
        <v>3728</v>
      </c>
      <c r="H44" s="4">
        <f t="shared" si="0"/>
        <v>-20.520283814529623</v>
      </c>
      <c r="I44" s="4">
        <f t="shared" si="1"/>
        <v>-73.25398682758852</v>
      </c>
      <c r="J44" s="5">
        <f t="shared" si="2"/>
        <v>-21.187198162613132</v>
      </c>
    </row>
    <row r="45" spans="1:10" ht="15">
      <c r="A45" s="6" t="s">
        <v>70</v>
      </c>
      <c r="B45" s="7">
        <v>3197.0579999999995</v>
      </c>
      <c r="C45" s="7">
        <v>38.56</v>
      </c>
      <c r="D45" s="7">
        <v>3235.6179999999995</v>
      </c>
      <c r="E45" s="7">
        <v>2624</v>
      </c>
      <c r="F45" s="7">
        <v>21</v>
      </c>
      <c r="G45" s="7">
        <v>2645</v>
      </c>
      <c r="H45" s="8">
        <f t="shared" si="0"/>
        <v>-17.92454187568695</v>
      </c>
      <c r="I45" s="8">
        <f t="shared" si="1"/>
        <v>-45.539419087136935</v>
      </c>
      <c r="J45" s="9">
        <f t="shared" si="2"/>
        <v>-18.253638099429523</v>
      </c>
    </row>
    <row r="46" spans="1:10" ht="15">
      <c r="A46" s="10" t="s">
        <v>39</v>
      </c>
      <c r="B46" s="3">
        <v>4834.597</v>
      </c>
      <c r="C46" s="3">
        <v>79.72699999999999</v>
      </c>
      <c r="D46" s="3">
        <v>4914.324</v>
      </c>
      <c r="E46" s="3">
        <v>1212</v>
      </c>
      <c r="F46" s="3">
        <v>26.46</v>
      </c>
      <c r="G46" s="3">
        <v>1238.46</v>
      </c>
      <c r="H46" s="4">
        <f t="shared" si="0"/>
        <v>-74.93069225832059</v>
      </c>
      <c r="I46" s="4">
        <f t="shared" si="1"/>
        <v>-66.81174508008579</v>
      </c>
      <c r="J46" s="5">
        <f t="shared" si="2"/>
        <v>-74.79897540333116</v>
      </c>
    </row>
    <row r="47" spans="1:10" ht="15">
      <c r="A47" s="6" t="s">
        <v>40</v>
      </c>
      <c r="B47" s="7">
        <v>7200.506999999999</v>
      </c>
      <c r="C47" s="7">
        <v>552.213</v>
      </c>
      <c r="D47" s="7">
        <v>7752.719999999998</v>
      </c>
      <c r="E47" s="7">
        <v>4705</v>
      </c>
      <c r="F47" s="7">
        <v>224</v>
      </c>
      <c r="G47" s="7">
        <v>4929</v>
      </c>
      <c r="H47" s="8">
        <f t="shared" si="0"/>
        <v>-34.65737898734074</v>
      </c>
      <c r="I47" s="8">
        <f t="shared" si="1"/>
        <v>-59.435942290384325</v>
      </c>
      <c r="J47" s="9">
        <f t="shared" si="2"/>
        <v>-36.422313716992214</v>
      </c>
    </row>
    <row r="48" spans="1:10" ht="15">
      <c r="A48" s="10" t="s">
        <v>41</v>
      </c>
      <c r="B48" s="3">
        <v>9971.755</v>
      </c>
      <c r="C48" s="3">
        <v>2983.027</v>
      </c>
      <c r="D48" s="3">
        <v>12954.782</v>
      </c>
      <c r="E48" s="3">
        <v>7365</v>
      </c>
      <c r="F48" s="3">
        <v>1954</v>
      </c>
      <c r="G48" s="3">
        <v>9319</v>
      </c>
      <c r="H48" s="4">
        <f t="shared" si="0"/>
        <v>-26.14138634573352</v>
      </c>
      <c r="I48" s="4">
        <f t="shared" si="1"/>
        <v>-34.496067249810345</v>
      </c>
      <c r="J48" s="5">
        <f t="shared" si="2"/>
        <v>-28.065173153820723</v>
      </c>
    </row>
    <row r="49" spans="1:10" ht="15">
      <c r="A49" s="6" t="s">
        <v>42</v>
      </c>
      <c r="B49" s="7">
        <v>320.43499999999995</v>
      </c>
      <c r="C49" s="7">
        <v>0</v>
      </c>
      <c r="D49" s="7">
        <v>320.43499999999995</v>
      </c>
      <c r="E49" s="7">
        <v>325</v>
      </c>
      <c r="F49" s="7">
        <v>0</v>
      </c>
      <c r="G49" s="7">
        <v>325</v>
      </c>
      <c r="H49" s="8">
        <f t="shared" si="0"/>
        <v>1.4246258991683354</v>
      </c>
      <c r="I49" s="8">
        <f t="shared" si="1"/>
        <v>0</v>
      </c>
      <c r="J49" s="9">
        <f t="shared" si="2"/>
        <v>1.4246258991683354</v>
      </c>
    </row>
    <row r="50" spans="1:10" ht="15">
      <c r="A50" s="10" t="s">
        <v>43</v>
      </c>
      <c r="B50" s="3">
        <v>1032.944</v>
      </c>
      <c r="C50" s="3">
        <v>6.441999999999999</v>
      </c>
      <c r="D50" s="3">
        <v>1039.386</v>
      </c>
      <c r="E50" s="3">
        <v>704</v>
      </c>
      <c r="F50" s="3">
        <v>0</v>
      </c>
      <c r="G50" s="3">
        <v>704</v>
      </c>
      <c r="H50" s="4">
        <f t="shared" si="0"/>
        <v>-31.845288805588684</v>
      </c>
      <c r="I50" s="4">
        <f t="shared" si="1"/>
        <v>-100</v>
      </c>
      <c r="J50" s="5">
        <f t="shared" si="2"/>
        <v>-32.267704202288655</v>
      </c>
    </row>
    <row r="51" spans="1:10" ht="15">
      <c r="A51" s="6" t="s">
        <v>44</v>
      </c>
      <c r="B51" s="7">
        <v>3767.5630000000006</v>
      </c>
      <c r="C51" s="7">
        <v>96.617</v>
      </c>
      <c r="D51" s="7">
        <v>3864.1800000000007</v>
      </c>
      <c r="E51" s="7">
        <v>2645</v>
      </c>
      <c r="F51" s="7">
        <v>75.075</v>
      </c>
      <c r="G51" s="7">
        <v>2720.075</v>
      </c>
      <c r="H51" s="8">
        <f t="shared" si="0"/>
        <v>-29.79546725562387</v>
      </c>
      <c r="I51" s="8">
        <f t="shared" si="1"/>
        <v>-22.29628326277984</v>
      </c>
      <c r="J51" s="9">
        <f t="shared" si="2"/>
        <v>-29.607963397150254</v>
      </c>
    </row>
    <row r="52" spans="1:10" ht="15">
      <c r="A52" s="10" t="s">
        <v>75</v>
      </c>
      <c r="B52" s="3">
        <v>4841.088000000001</v>
      </c>
      <c r="C52" s="3">
        <v>356.597</v>
      </c>
      <c r="D52" s="3">
        <v>5197.685</v>
      </c>
      <c r="E52" s="3">
        <v>3574</v>
      </c>
      <c r="F52" s="3">
        <v>69</v>
      </c>
      <c r="G52" s="3">
        <v>3643</v>
      </c>
      <c r="H52" s="4">
        <f t="shared" si="0"/>
        <v>-26.173620475397275</v>
      </c>
      <c r="I52" s="4">
        <f t="shared" si="1"/>
        <v>-80.65042611126846</v>
      </c>
      <c r="J52" s="5">
        <f t="shared" si="2"/>
        <v>-29.911104655245563</v>
      </c>
    </row>
    <row r="53" spans="1:10" ht="15">
      <c r="A53" s="6" t="s">
        <v>45</v>
      </c>
      <c r="B53" s="7">
        <v>3145.6620000000003</v>
      </c>
      <c r="C53" s="7">
        <v>0</v>
      </c>
      <c r="D53" s="7">
        <v>3145.6620000000003</v>
      </c>
      <c r="E53" s="7">
        <v>2424</v>
      </c>
      <c r="F53" s="7">
        <v>0</v>
      </c>
      <c r="G53" s="7">
        <v>2424</v>
      </c>
      <c r="H53" s="8">
        <f t="shared" si="0"/>
        <v>-22.941498482672333</v>
      </c>
      <c r="I53" s="8">
        <f t="shared" si="1"/>
        <v>0</v>
      </c>
      <c r="J53" s="9">
        <f t="shared" si="2"/>
        <v>-22.941498482672333</v>
      </c>
    </row>
    <row r="54" spans="1:10" ht="15">
      <c r="A54" s="10" t="s">
        <v>71</v>
      </c>
      <c r="B54" s="3">
        <v>415.45599999999996</v>
      </c>
      <c r="C54" s="3">
        <v>538.194</v>
      </c>
      <c r="D54" s="3">
        <v>953.6499999999999</v>
      </c>
      <c r="E54" s="3">
        <v>158</v>
      </c>
      <c r="F54" s="3">
        <v>4184</v>
      </c>
      <c r="G54" s="3">
        <v>4342</v>
      </c>
      <c r="H54" s="4">
        <f t="shared" si="0"/>
        <v>-61.96949857505969</v>
      </c>
      <c r="I54" s="4">
        <f t="shared" si="1"/>
        <v>677.4148355425739</v>
      </c>
      <c r="J54" s="5">
        <f t="shared" si="2"/>
        <v>355.3033083416349</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181.751</v>
      </c>
      <c r="C56" s="3">
        <v>11.764</v>
      </c>
      <c r="D56" s="3">
        <v>193.51500000000001</v>
      </c>
      <c r="E56" s="3">
        <v>1175</v>
      </c>
      <c r="F56" s="3">
        <v>5</v>
      </c>
      <c r="G56" s="3">
        <v>1180</v>
      </c>
      <c r="H56" s="4">
        <f t="shared" si="0"/>
        <v>546.4888776402881</v>
      </c>
      <c r="I56" s="4">
        <f t="shared" si="1"/>
        <v>-57.497449846990826</v>
      </c>
      <c r="J56" s="5">
        <f t="shared" si="2"/>
        <v>509.77185231119034</v>
      </c>
    </row>
    <row r="57" spans="1:10" ht="15">
      <c r="A57" s="6" t="s">
        <v>48</v>
      </c>
      <c r="B57" s="7">
        <v>11115.985999999999</v>
      </c>
      <c r="C57" s="7">
        <v>97.02999999999999</v>
      </c>
      <c r="D57" s="7">
        <v>11213.016</v>
      </c>
      <c r="E57" s="7">
        <v>7659</v>
      </c>
      <c r="F57" s="7">
        <v>26</v>
      </c>
      <c r="G57" s="7">
        <v>7685</v>
      </c>
      <c r="H57" s="8">
        <f t="shared" si="0"/>
        <v>-31.09922952403862</v>
      </c>
      <c r="I57" s="8">
        <f t="shared" si="1"/>
        <v>-73.20416366072348</v>
      </c>
      <c r="J57" s="9">
        <f t="shared" si="2"/>
        <v>-31.463577685075983</v>
      </c>
    </row>
    <row r="58" spans="1:10" ht="15">
      <c r="A58" s="10" t="s">
        <v>57</v>
      </c>
      <c r="B58" s="3">
        <v>460.18499999999995</v>
      </c>
      <c r="C58" s="3">
        <v>523.836</v>
      </c>
      <c r="D58" s="3">
        <v>984.021</v>
      </c>
      <c r="E58" s="3">
        <v>83</v>
      </c>
      <c r="F58" s="3">
        <v>158</v>
      </c>
      <c r="G58" s="3">
        <v>241</v>
      </c>
      <c r="H58" s="4">
        <f t="shared" si="0"/>
        <v>-81.96377543813901</v>
      </c>
      <c r="I58" s="4">
        <f t="shared" si="1"/>
        <v>-69.83788819401492</v>
      </c>
      <c r="J58" s="5">
        <f t="shared" si="2"/>
        <v>-75.50865276249186</v>
      </c>
    </row>
    <row r="59" spans="1:10" ht="15">
      <c r="A59" s="6" t="s">
        <v>58</v>
      </c>
      <c r="B59" s="7">
        <v>154.371</v>
      </c>
      <c r="C59" s="7">
        <v>162.968</v>
      </c>
      <c r="D59" s="7">
        <v>317.339</v>
      </c>
      <c r="E59" s="7">
        <v>37</v>
      </c>
      <c r="F59" s="7">
        <v>153</v>
      </c>
      <c r="G59" s="7">
        <v>190</v>
      </c>
      <c r="H59" s="8">
        <f t="shared" si="0"/>
        <v>-76.03176762474817</v>
      </c>
      <c r="I59" s="8">
        <f t="shared" si="1"/>
        <v>-6.116538216091497</v>
      </c>
      <c r="J59" s="9">
        <f t="shared" si="2"/>
        <v>-40.12711957874701</v>
      </c>
    </row>
    <row r="60" spans="1:10" ht="15">
      <c r="A60" s="11" t="s">
        <v>49</v>
      </c>
      <c r="B60" s="22">
        <f>+B61-SUM(B6+B10+B32+B20+B58+B59+B5)</f>
        <v>506273.20900000015</v>
      </c>
      <c r="C60" s="22">
        <f>+C61-SUM(C6+C10+C32+C20+C58+C59+C5)</f>
        <v>1580356.5609999995</v>
      </c>
      <c r="D60" s="22">
        <f>+D61-SUM(D6+D10+D32+D20+D58+D59+D5)</f>
        <v>2086629.7699999982</v>
      </c>
      <c r="E60" s="22">
        <f>+E61-SUM(E6+E10+E32+E20+E58+E59+E5)</f>
        <v>284586</v>
      </c>
      <c r="F60" s="22">
        <f>+F61-SUM(F6+F10+F32+F20+F58+F59+F5)</f>
        <v>936036.9720000001</v>
      </c>
      <c r="G60" s="22">
        <f>+G61-SUM(G6+G10+G32+G20+G58+G59+G5)</f>
        <v>1220622.9720000003</v>
      </c>
      <c r="H60" s="23">
        <f>+_xlfn.IFERROR(((E60-B60)/B60)*100,0)</f>
        <v>-43.78805851446903</v>
      </c>
      <c r="I60" s="23">
        <f t="shared" si="1"/>
        <v>-40.77052007758898</v>
      </c>
      <c r="J60" s="23">
        <f t="shared" si="2"/>
        <v>-41.50265708132778</v>
      </c>
    </row>
    <row r="61" spans="1:10" ht="15">
      <c r="A61" s="14" t="s">
        <v>50</v>
      </c>
      <c r="B61" s="24">
        <f>SUM(B4:B59)</f>
        <v>780290.6950000002</v>
      </c>
      <c r="C61" s="24">
        <f>SUM(C4:C59)</f>
        <v>3013818.1219999995</v>
      </c>
      <c r="D61" s="24">
        <f>SUM(D4:D59)</f>
        <v>3794108.8169999984</v>
      </c>
      <c r="E61" s="24">
        <f>SUM(E4:E59)</f>
        <v>464642.3</v>
      </c>
      <c r="F61" s="24">
        <f>SUM(F4:F59)</f>
        <v>1720713.972</v>
      </c>
      <c r="G61" s="24">
        <f>SUM(G4:G59)</f>
        <v>2185356.2720000003</v>
      </c>
      <c r="H61" s="25">
        <f>+_xlfn.IFERROR(((E61-B61)/B61)*100,0)</f>
        <v>-40.4526668102841</v>
      </c>
      <c r="I61" s="25">
        <f>+_xlfn.IFERROR(((F61-C61)/C61)*100,0)</f>
        <v>-42.90584559700911</v>
      </c>
      <c r="J61" s="25">
        <f>+_xlfn.IFERROR(((G61-D61)/D61)*100,0)</f>
        <v>-42.40132854892756</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8" t="s">
        <v>72</v>
      </c>
      <c r="B65" s="48"/>
      <c r="C65" s="48"/>
      <c r="D65" s="48"/>
      <c r="E65" s="48"/>
      <c r="F65" s="48"/>
      <c r="G65" s="48"/>
      <c r="H65" s="48"/>
      <c r="I65" s="48"/>
      <c r="J65" s="48"/>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2020-12-04T20:34:13Z</cp:lastPrinted>
  <dcterms:created xsi:type="dcterms:W3CDTF">2017-03-06T11:35:15Z</dcterms:created>
  <dcterms:modified xsi:type="dcterms:W3CDTF">2020-12-08T13:32:39Z</dcterms:modified>
  <cp:category/>
  <cp:version/>
  <cp:contentType/>
  <cp:contentStatus/>
</cp:coreProperties>
</file>